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sage365-my.sharepoint.com/personal/motumi_tsoeute_sage_com/Documents/Desktop/countries/Payroll/"/>
    </mc:Choice>
  </mc:AlternateContent>
  <xr:revisionPtr revIDLastSave="20" documentId="8_{D371D325-DAA5-4DE1-A5A1-F3374403D638}" xr6:coauthVersionLast="47" xr6:coauthVersionMax="47" xr10:uidLastSave="{7A87FCC9-D437-46AB-9B29-1F2D8E31D8B8}"/>
  <bookViews>
    <workbookView xWindow="-110" yWindow="-110" windowWidth="20420" windowHeight="15500" xr2:uid="{00000000-000D-0000-FFFF-FFFF00000000}"/>
  </bookViews>
  <sheets>
    <sheet name="Monthly Tax Calc" sheetId="19" r:id="rId1"/>
    <sheet name="YTD Tax Calc" sheetId="18" r:id="rId2"/>
  </sheets>
  <definedNames>
    <definedName name="QUESTIONS" localSheetId="0">#REF!</definedName>
    <definedName name="QUESTIONS" localSheetId="1">#REF!</definedName>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7" i="18" l="1"/>
  <c r="B28" i="18" s="1"/>
  <c r="C28" i="18"/>
  <c r="B29" i="18" s="1"/>
  <c r="C29" i="18"/>
  <c r="B30" i="18" s="1"/>
  <c r="C26" i="18"/>
  <c r="B27" i="18" s="1"/>
  <c r="B20" i="19"/>
  <c r="B21" i="19"/>
  <c r="B22" i="19"/>
  <c r="B19" i="19"/>
  <c r="F7" i="19" l="1"/>
  <c r="F11" i="19" l="1"/>
  <c r="F11" i="18"/>
  <c r="F15" i="18" s="1"/>
  <c r="F16" i="18" s="1"/>
  <c r="D21" i="19" l="1"/>
  <c r="F21" i="19" s="1"/>
  <c r="D19" i="19"/>
  <c r="F19" i="19" s="1"/>
  <c r="D22" i="19"/>
  <c r="F22" i="19" s="1"/>
  <c r="D20" i="19"/>
  <c r="F20" i="19" s="1"/>
  <c r="D18" i="19"/>
  <c r="D29" i="18"/>
  <c r="F29" i="18" s="1"/>
  <c r="D27" i="18"/>
  <c r="F27" i="18" s="1"/>
  <c r="D30" i="18"/>
  <c r="F30" i="18" s="1"/>
  <c r="D28" i="18"/>
  <c r="F28" i="18" s="1"/>
  <c r="D26" i="18"/>
  <c r="D23" i="19" l="1"/>
  <c r="F18" i="19"/>
  <c r="F23" i="19" s="1"/>
  <c r="F13" i="19" s="1"/>
  <c r="D31" i="18"/>
  <c r="F26" i="18"/>
  <c r="F31" i="18" s="1"/>
  <c r="F18" i="18" s="1"/>
  <c r="F19" i="18" s="1"/>
  <c r="F21" i="18" s="1"/>
</calcChain>
</file>

<file path=xl/sharedStrings.xml><?xml version="1.0" encoding="utf-8"?>
<sst xmlns="http://schemas.openxmlformats.org/spreadsheetml/2006/main" count="57" uniqueCount="39">
  <si>
    <t>Tax rate</t>
  </si>
  <si>
    <t>Enter amounts only in the grey fields</t>
  </si>
  <si>
    <t>and above</t>
  </si>
  <si>
    <t xml:space="preserve">Monthly Income Bracket </t>
  </si>
  <si>
    <t>Gross Pay</t>
  </si>
  <si>
    <t>Less YTD tax paid</t>
  </si>
  <si>
    <t>TANZANIA</t>
  </si>
  <si>
    <t>TShs</t>
  </si>
  <si>
    <t>Tax deduction for retirement contributions</t>
  </si>
  <si>
    <t>From (TShs)</t>
  </si>
  <si>
    <t>To (TShs)</t>
  </si>
  <si>
    <t>Taxable Income            (TShs)</t>
  </si>
  <si>
    <t>Tax per bracket     (TShs)</t>
  </si>
  <si>
    <t>Taxable Amount</t>
  </si>
  <si>
    <t>Enter number of months worked in the year</t>
  </si>
  <si>
    <t>Annualised Taxable amount</t>
  </si>
  <si>
    <t>Annual Tax as per Tax Tables</t>
  </si>
  <si>
    <t>YTD+ Tax</t>
  </si>
  <si>
    <t>PAYE for current period</t>
  </si>
  <si>
    <t xml:space="preserve">    /  12</t>
  </si>
  <si>
    <t>=</t>
  </si>
  <si>
    <t>a</t>
  </si>
  <si>
    <t>b</t>
  </si>
  <si>
    <t>a - b</t>
  </si>
  <si>
    <t>YTD+</t>
  </si>
  <si>
    <t>c = a - b</t>
  </si>
  <si>
    <t>c x 12 / months worked</t>
  </si>
  <si>
    <t xml:space="preserve">Annual Income Bracket </t>
  </si>
  <si>
    <r>
      <t xml:space="preserve">Taxable Income </t>
    </r>
    <r>
      <rPr>
        <i/>
        <sz val="10"/>
        <color theme="1" tint="0.499984740745262"/>
        <rFont val="Sage Text"/>
      </rPr>
      <t>earnings , benefist and company contributions</t>
    </r>
  </si>
  <si>
    <r>
      <t xml:space="preserve">Tax deduction for retirement contributions </t>
    </r>
    <r>
      <rPr>
        <i/>
        <sz val="10"/>
        <color theme="1" tint="0.499984740745262"/>
        <rFont val="Sage Text"/>
      </rPr>
      <t xml:space="preserve">NSSF, PPF, etc. </t>
    </r>
  </si>
  <si>
    <r>
      <t xml:space="preserve">PAYE </t>
    </r>
    <r>
      <rPr>
        <i/>
        <sz val="10"/>
        <color theme="0" tint="-0.499984740745262"/>
        <rFont val="Sage Text"/>
      </rPr>
      <t>as per tax tables</t>
    </r>
  </si>
  <si>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</si>
  <si>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</si>
  <si>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</si>
  <si>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No part of this publication may be reproduced in any form or by any means without the express permission in writing from Sage.</t>
  </si>
  <si>
    <r>
      <t>Taxable Income</t>
    </r>
    <r>
      <rPr>
        <i/>
        <sz val="10"/>
        <color theme="1" tint="0.499984740745262"/>
        <rFont val="Sage Text"/>
      </rPr>
      <t xml:space="preserve"> earnings, benefits and company contributions</t>
    </r>
  </si>
  <si>
    <t>Annual / YTD Tax Calculator  2026</t>
  </si>
  <si>
    <t>© Copyright 2026 by Sage South Africa, a division of Sage South Africa (Pty) Ltd hereinafter referred to as “Sage”, under the Copyright Law of the Republic of South Africa.</t>
  </si>
  <si>
    <t>Monthly Tax Calculator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</si>
</sst>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8" x14ac:knownFonts="1">
    <font>
      <sz val="11"/>
      <color theme="1"/>
      <name val="Calibri"/>
      <family val="2"/>
      <scheme val="minor"/>
    </font>
    <font>
      <sz val="11"/>
      <color theme="1"/>
      <name val="Calibri"/>
      <family val="2"/>
      <scheme val="minor"/>
    </font>
    <font>
      <sz val="11"/>
      <color theme="1"/>
      <name val="Sage Text"/>
    </font>
    <font>
      <sz val="18"/>
      <name val="Sage Text"/>
    </font>
    <font>
      <b/>
      <sz val="18"/>
      <name val="Sage Text"/>
    </font>
    <font>
      <sz val="22"/>
      <name val="Sage Text"/>
    </font>
    <font>
      <i/>
      <sz val="11"/>
      <color theme="0" tint="-0.499984740745262"/>
      <name val="Sage Text"/>
    </font>
    <font>
      <b/>
      <sz val="11"/>
      <color theme="3"/>
      <name val="Sage Text"/>
    </font>
    <font>
      <b/>
      <sz val="11"/>
      <color rgb="FF00B050"/>
      <name val="Sage Text"/>
    </font>
    <font>
      <b/>
      <sz val="11"/>
      <name val="Sage Text"/>
    </font>
    <font>
      <sz val="11"/>
      <name val="Sage Text"/>
    </font>
    <font>
      <i/>
      <sz val="10"/>
      <color theme="1" tint="0.499984740745262"/>
      <name val="Sage Text"/>
    </font>
    <font>
      <i/>
      <sz val="10"/>
      <color theme="0" tint="-0.34998626667073579"/>
      <name val="Sage Text"/>
    </font>
    <font>
      <sz val="11"/>
      <color theme="3"/>
      <name val="Sage Text"/>
    </font>
    <font>
      <i/>
      <sz val="10"/>
      <color theme="0" tint="-0.499984740745262"/>
      <name val="Sage Text"/>
    </font>
    <font>
      <sz val="11"/>
      <color theme="1" tint="0.499984740745262"/>
      <name val="Sage Text"/>
    </font>
    <font>
      <sz val="11"/>
      <color rgb="FF00B050"/>
      <name val="Sage Text"/>
    </font>
    <font>
      <sz val="11"/>
      <color theme="0"/>
      <name val="Sage Text"/>
    </font>
    <font>
      <b/>
      <sz val="10"/>
      <color theme="3"/>
      <name val="Sage Text"/>
    </font>
    <font>
      <sz val="10"/>
      <color theme="1"/>
      <name val="Sage Text"/>
    </font>
    <font>
      <sz val="8"/>
      <name val="Arial"/>
      <family val="2"/>
    </font>
    <font>
      <sz val="9"/>
      <color rgb="FF63666A"/>
      <name val="Sage Text Light"/>
    </font>
    <font>
      <sz val="9"/>
      <name val="Sage Text Light"/>
    </font>
    <font>
      <i/>
      <sz val="9"/>
      <name val="Sage Text Light"/>
    </font>
    <font>
      <sz val="11"/>
      <color rgb="FFC00000"/>
      <name val="Sage Text"/>
    </font>
    <font>
      <b/>
      <sz val="11"/>
      <color theme="1"/>
      <name val="Sage Text"/>
    </font>
    <font>
      <sz val="11"/>
      <color theme="0" tint="-0.499984740745262"/>
      <name val="Sage Text"/>
    </font>
    <font>
      <b/>
      <sz val="11"/>
      <color theme="0"/>
      <name val="Sage Text"/>
    </font>
  </fonts>
  <fills count="5">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s>
  <borders count="7">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55">
    <xf numFmtId="0" fontId="0" fillId="0" borderId="0" xfId="0"/>
    <xf numFmtId="0" fontId="2" fillId="0" borderId="0" xfId="0" applyFont="1"/>
    <xf numFmtId="2" fontId="2" fillId="0" borderId="0" xfId="0" applyNumberFormat="1" applyFont="1"/>
    <xf numFmtId="0" fontId="3" fillId="0" borderId="0" xfId="0" applyFont="1" applyAlignment="1">
      <alignment vertical="center"/>
    </xf>
    <xf numFmtId="0" fontId="4" fillId="0" borderId="0" xfId="0" applyFont="1" applyAlignment="1">
      <alignment vertical="center"/>
    </xf>
    <xf numFmtId="2" fontId="5" fillId="0" borderId="0" xfId="0" applyNumberFormat="1" applyFont="1" applyAlignment="1">
      <alignment horizontal="right"/>
    </xf>
    <xf numFmtId="0" fontId="2" fillId="0" borderId="0" xfId="0" applyFont="1" applyAlignment="1">
      <alignment vertical="center"/>
    </xf>
    <xf numFmtId="0" fontId="6" fillId="0" borderId="0" xfId="0" applyFont="1" applyAlignment="1">
      <alignment vertical="center"/>
    </xf>
    <xf numFmtId="2" fontId="2" fillId="0" borderId="0" xfId="0" applyNumberFormat="1" applyFont="1" applyAlignment="1">
      <alignment vertical="center"/>
    </xf>
    <xf numFmtId="3" fontId="2" fillId="0" borderId="0" xfId="0" applyNumberFormat="1" applyFont="1" applyAlignment="1">
      <alignment horizontal="right" vertical="center"/>
    </xf>
    <xf numFmtId="4" fontId="2" fillId="0" borderId="0" xfId="0" applyNumberFormat="1" applyFont="1" applyAlignment="1">
      <alignment horizontal="right" vertical="center"/>
    </xf>
    <xf numFmtId="0" fontId="7" fillId="0" borderId="0" xfId="0" applyFont="1" applyAlignment="1">
      <alignment horizontal="right" vertical="center"/>
    </xf>
    <xf numFmtId="0" fontId="8" fillId="0" borderId="0" xfId="0" applyFont="1" applyAlignment="1">
      <alignment vertical="center"/>
    </xf>
    <xf numFmtId="16" fontId="9" fillId="0" borderId="0" xfId="0" quotePrefix="1" applyNumberFormat="1" applyFont="1" applyAlignment="1">
      <alignment horizontal="right" vertical="center"/>
    </xf>
    <xf numFmtId="0" fontId="7" fillId="0" borderId="0" xfId="0" quotePrefix="1" applyFont="1" applyAlignment="1">
      <alignment horizontal="right" vertical="center"/>
    </xf>
    <xf numFmtId="4" fontId="10" fillId="0" borderId="0" xfId="0" applyNumberFormat="1" applyFont="1" applyAlignment="1">
      <alignment vertical="center"/>
    </xf>
    <xf numFmtId="4" fontId="10" fillId="4" borderId="0" xfId="0" applyNumberFormat="1" applyFont="1" applyFill="1" applyAlignment="1" applyProtection="1">
      <alignment vertical="center"/>
      <protection locked="0"/>
    </xf>
    <xf numFmtId="0" fontId="8" fillId="0" borderId="0" xfId="0" quotePrefix="1" applyFont="1" applyAlignment="1">
      <alignment horizontal="right" vertical="center"/>
    </xf>
    <xf numFmtId="0" fontId="9" fillId="0" borderId="0" xfId="0" applyFont="1" applyAlignment="1">
      <alignment vertical="center"/>
    </xf>
    <xf numFmtId="4" fontId="9" fillId="0" borderId="1" xfId="0" applyNumberFormat="1" applyFont="1" applyBorder="1" applyAlignment="1">
      <alignment vertical="center"/>
    </xf>
    <xf numFmtId="0" fontId="12" fillId="0" borderId="0" xfId="0" applyFont="1" applyAlignment="1">
      <alignment vertical="center"/>
    </xf>
    <xf numFmtId="0" fontId="10" fillId="0" borderId="0" xfId="0" applyFont="1" applyAlignment="1">
      <alignment vertical="center"/>
    </xf>
    <xf numFmtId="4" fontId="10" fillId="0" borderId="0" xfId="0" applyNumberFormat="1" applyFont="1" applyAlignment="1">
      <alignment horizontal="left" vertical="center"/>
    </xf>
    <xf numFmtId="0" fontId="13" fillId="0" borderId="0" xfId="0" quotePrefix="1" applyFont="1" applyAlignment="1">
      <alignment horizontal="right" vertical="center"/>
    </xf>
    <xf numFmtId="4" fontId="9" fillId="0" borderId="0" xfId="0" applyNumberFormat="1" applyFont="1" applyAlignment="1">
      <alignment vertical="center"/>
    </xf>
    <xf numFmtId="4" fontId="9" fillId="0" borderId="4" xfId="0" applyNumberFormat="1" applyFont="1" applyBorder="1" applyAlignment="1">
      <alignment vertical="center"/>
    </xf>
    <xf numFmtId="0" fontId="15" fillId="0" borderId="0" xfId="0" applyFont="1" applyAlignment="1">
      <alignment vertical="center"/>
    </xf>
    <xf numFmtId="4" fontId="13" fillId="0" borderId="0" xfId="0" applyNumberFormat="1" applyFont="1" applyAlignment="1">
      <alignment vertical="center"/>
    </xf>
    <xf numFmtId="0" fontId="16" fillId="0" borderId="0" xfId="0" applyFont="1" applyAlignment="1">
      <alignment horizontal="right" vertical="center"/>
    </xf>
    <xf numFmtId="0" fontId="17" fillId="3" borderId="5" xfId="0" applyFont="1" applyFill="1" applyBorder="1" applyAlignment="1">
      <alignment horizontal="center" vertical="center"/>
    </xf>
    <xf numFmtId="4" fontId="10" fillId="2" borderId="6" xfId="0" applyNumberFormat="1" applyFont="1" applyFill="1" applyBorder="1" applyAlignment="1">
      <alignment vertical="center"/>
    </xf>
    <xf numFmtId="4" fontId="10" fillId="0" borderId="6" xfId="0" applyNumberFormat="1" applyFont="1" applyBorder="1" applyAlignment="1">
      <alignment vertical="center"/>
    </xf>
    <xf numFmtId="9" fontId="10" fillId="0" borderId="6" xfId="0" applyNumberFormat="1" applyFont="1" applyBorder="1" applyAlignment="1">
      <alignment horizontal="center" vertical="center"/>
    </xf>
    <xf numFmtId="4" fontId="10" fillId="2" borderId="2" xfId="0" applyNumberFormat="1" applyFont="1" applyFill="1" applyBorder="1" applyAlignment="1">
      <alignment vertical="center"/>
    </xf>
    <xf numFmtId="4" fontId="10" fillId="0" borderId="2" xfId="0" applyNumberFormat="1" applyFont="1" applyBorder="1" applyAlignment="1">
      <alignment vertical="center"/>
    </xf>
    <xf numFmtId="9" fontId="10" fillId="0" borderId="2" xfId="0" applyNumberFormat="1" applyFont="1" applyBorder="1" applyAlignment="1">
      <alignment horizontal="center" vertical="center"/>
    </xf>
    <xf numFmtId="4" fontId="10" fillId="2" borderId="2" xfId="0" applyNumberFormat="1" applyFont="1" applyFill="1" applyBorder="1" applyAlignment="1">
      <alignment horizontal="right" vertical="center"/>
    </xf>
    <xf numFmtId="4" fontId="9" fillId="0" borderId="3" xfId="0" applyNumberFormat="1" applyFont="1" applyBorder="1" applyAlignment="1">
      <alignment vertical="center"/>
    </xf>
    <xf numFmtId="164" fontId="9" fillId="0" borderId="1" xfId="0" applyNumberFormat="1" applyFont="1" applyBorder="1" applyAlignment="1">
      <alignment horizontal="center" vertical="center"/>
    </xf>
    <xf numFmtId="0" fontId="18" fillId="0" borderId="0" xfId="0" applyFont="1" applyAlignment="1">
      <alignment horizontal="right"/>
    </xf>
    <xf numFmtId="0" fontId="19" fillId="0" borderId="0" xfId="0" applyFont="1"/>
    <xf numFmtId="0" fontId="20" fillId="0" borderId="0" xfId="0" applyFont="1"/>
    <xf numFmtId="0" fontId="21" fillId="0" borderId="0" xfId="0" applyFont="1" applyAlignment="1">
      <alignment vertical="center"/>
    </xf>
    <xf numFmtId="0" fontId="22" fillId="0" borderId="0" xfId="0" applyFont="1"/>
    <xf numFmtId="43" fontId="22" fillId="0" borderId="0" xfId="1" applyFont="1"/>
    <xf numFmtId="0" fontId="23" fillId="0" borderId="0" xfId="0" applyFont="1"/>
    <xf numFmtId="0" fontId="24" fillId="0" borderId="0" xfId="0" applyFont="1"/>
    <xf numFmtId="0" fontId="17" fillId="0" borderId="0" xfId="0" applyFont="1" applyAlignment="1">
      <alignment horizontal="center" vertical="center" wrapText="1"/>
    </xf>
    <xf numFmtId="1" fontId="25" fillId="4" borderId="0" xfId="0" applyNumberFormat="1" applyFont="1" applyFill="1" applyAlignment="1" applyProtection="1">
      <alignment horizontal="center" vertical="center"/>
      <protection locked="0"/>
    </xf>
    <xf numFmtId="0" fontId="26" fillId="0" borderId="0" xfId="0" quotePrefix="1" applyFont="1" applyAlignment="1">
      <alignment vertical="center"/>
    </xf>
    <xf numFmtId="16" fontId="27" fillId="3" borderId="0" xfId="0" quotePrefix="1" applyNumberFormat="1" applyFont="1" applyFill="1" applyAlignment="1">
      <alignment horizontal="right" vertical="center"/>
    </xf>
    <xf numFmtId="0" fontId="21" fillId="0" borderId="0" xfId="0" applyFont="1" applyAlignment="1">
      <alignment horizontal="left" vertical="top" wrapText="1"/>
    </xf>
    <xf numFmtId="0" fontId="17" fillId="3" borderId="5" xfId="0" applyFont="1" applyFill="1" applyBorder="1" applyAlignment="1">
      <alignment horizontal="center" vertical="center"/>
    </xf>
    <xf numFmtId="4" fontId="17" fillId="3" borderId="5" xfId="0" applyNumberFormat="1" applyFont="1" applyFill="1" applyBorder="1" applyAlignment="1">
      <alignment horizontal="center" vertical="center" wrapText="1"/>
    </xf>
    <xf numFmtId="9" fontId="17" fillId="3" borderId="5" xfId="0" applyNumberFormat="1"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colors>
    <mruColors>
      <color rgb="FF00FF00"/>
      <color rgb="FF00CC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12699</xdr:colOff>
      <xdr:row>0</xdr:row>
      <xdr:rowOff>120650</xdr:rowOff>
    </xdr:from>
    <xdr:to>
      <xdr:col>1</xdr:col>
      <xdr:colOff>943882</xdr:colOff>
      <xdr:row>0</xdr:row>
      <xdr:rowOff>647700</xdr:rowOff>
    </xdr:to>
    <xdr:pic>
      <xdr:nvPicPr>
        <xdr:cNvPr id="4" name="Picture 3">
          <a:extLst>
            <a:ext uri="{FF2B5EF4-FFF2-40B4-BE49-F238E27FC236}">
              <a16:creationId xmlns:a16="http://schemas.microsoft.com/office/drawing/2014/main" id="{559C0368-661E-42D6-BFE9-936C9F9DEB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0199" y="120650"/>
          <a:ext cx="931183" cy="527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0</xdr:row>
      <xdr:rowOff>133349</xdr:rowOff>
    </xdr:from>
    <xdr:to>
      <xdr:col>1</xdr:col>
      <xdr:colOff>952500</xdr:colOff>
      <xdr:row>1</xdr:row>
      <xdr:rowOff>3200</xdr:rowOff>
    </xdr:to>
    <xdr:pic>
      <xdr:nvPicPr>
        <xdr:cNvPr id="4" name="Picture 3">
          <a:extLst>
            <a:ext uri="{FF2B5EF4-FFF2-40B4-BE49-F238E27FC236}">
              <a16:creationId xmlns:a16="http://schemas.microsoft.com/office/drawing/2014/main" id="{7FF9A932-F40A-4D58-AE73-19FB6B38EC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133349"/>
          <a:ext cx="914400" cy="51755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T30"/>
  <sheetViews>
    <sheetView showGridLines="0" showRowColHeaders="0" tabSelected="1" zoomScaleNormal="100" zoomScaleSheetLayoutView="100" workbookViewId="0">
      <selection activeCell="F6" sqref="F6"/>
    </sheetView>
  </sheetViews>
  <sheetFormatPr defaultColWidth="9.08984375" defaultRowHeight="12.5" x14ac:dyDescent="0.25"/>
  <cols>
    <col min="1" max="1" width="4.54296875" style="39" customWidth="1"/>
    <col min="2" max="2" width="16.08984375" style="40" customWidth="1"/>
    <col min="3" max="5" width="21.54296875" style="40" customWidth="1"/>
    <col min="6" max="6" width="17.90625" style="40" customWidth="1"/>
    <col min="7" max="13" width="9.08984375" style="40"/>
    <col min="14" max="14" width="9.08984375" style="40" customWidth="1"/>
    <col min="15" max="16384" width="9.08984375" style="40"/>
  </cols>
  <sheetData>
    <row r="1" spans="1:20" s="1" customFormat="1" ht="52" customHeight="1" x14ac:dyDescent="0.3">
      <c r="F1" s="2"/>
    </row>
    <row r="2" spans="1:20" s="1" customFormat="1" ht="30" customHeight="1" x14ac:dyDescent="0.5">
      <c r="B2" s="3" t="s">
        <v>38</v>
      </c>
      <c r="C2" s="4"/>
      <c r="D2" s="4"/>
      <c r="E2" s="4"/>
      <c r="F2" s="5" t="s">
        <v>6</v>
      </c>
    </row>
    <row r="3" spans="1:20" s="6" customFormat="1" ht="20.25" customHeight="1" x14ac:dyDescent="0.35">
      <c r="C3" s="7"/>
      <c r="D3" s="7"/>
      <c r="E3" s="7"/>
      <c r="F3" s="8"/>
      <c r="S3" s="9"/>
      <c r="T3" s="10"/>
    </row>
    <row r="4" spans="1:20" s="6" customFormat="1" ht="20.25" customHeight="1" x14ac:dyDescent="0.35">
      <c r="B4" s="7" t="s">
        <v>1</v>
      </c>
      <c r="C4" s="7"/>
      <c r="D4" s="7"/>
      <c r="E4" s="7"/>
      <c r="F4" s="8"/>
      <c r="S4" s="9"/>
      <c r="T4" s="10"/>
    </row>
    <row r="5" spans="1:20" s="6" customFormat="1" ht="20.25" customHeight="1" x14ac:dyDescent="0.35">
      <c r="A5" s="11"/>
      <c r="B5" s="12"/>
      <c r="C5" s="12"/>
      <c r="D5" s="12"/>
      <c r="E5" s="12"/>
      <c r="F5" s="13" t="s">
        <v>7</v>
      </c>
    </row>
    <row r="6" spans="1:20" s="6" customFormat="1" ht="20.25" customHeight="1" x14ac:dyDescent="0.35">
      <c r="A6" s="14"/>
      <c r="B6" s="15" t="s">
        <v>28</v>
      </c>
      <c r="C6" s="15"/>
      <c r="D6" s="15"/>
      <c r="E6" s="15"/>
      <c r="F6" s="16">
        <v>0</v>
      </c>
    </row>
    <row r="7" spans="1:20" s="6" customFormat="1" ht="20.25" customHeight="1" x14ac:dyDescent="0.35">
      <c r="A7" s="17"/>
      <c r="B7" s="18" t="s">
        <v>4</v>
      </c>
      <c r="C7" s="18"/>
      <c r="D7" s="18"/>
      <c r="E7" s="18"/>
      <c r="F7" s="19">
        <f>SUM(F6:F6)</f>
        <v>0</v>
      </c>
      <c r="G7" s="20" t="s">
        <v>21</v>
      </c>
    </row>
    <row r="8" spans="1:20" s="6" customFormat="1" ht="20.25" customHeight="1" x14ac:dyDescent="0.35">
      <c r="A8" s="14"/>
      <c r="B8" s="21"/>
      <c r="C8" s="21"/>
      <c r="D8" s="21"/>
      <c r="E8" s="21"/>
      <c r="F8" s="15"/>
      <c r="G8" s="20"/>
    </row>
    <row r="9" spans="1:20" s="6" customFormat="1" ht="20.25" customHeight="1" x14ac:dyDescent="0.35">
      <c r="A9" s="14"/>
      <c r="B9" s="22" t="s">
        <v>29</v>
      </c>
      <c r="C9" s="22"/>
      <c r="D9" s="22"/>
      <c r="E9" s="22"/>
      <c r="F9" s="16">
        <v>0</v>
      </c>
      <c r="G9" s="20" t="s">
        <v>22</v>
      </c>
    </row>
    <row r="10" spans="1:20" s="6" customFormat="1" ht="20.25" customHeight="1" x14ac:dyDescent="0.35">
      <c r="A10" s="23"/>
      <c r="B10" s="22"/>
      <c r="C10" s="22"/>
      <c r="D10" s="22"/>
      <c r="E10" s="22"/>
      <c r="F10" s="15"/>
      <c r="G10" s="20"/>
    </row>
    <row r="11" spans="1:20" s="6" customFormat="1" ht="20.25" customHeight="1" x14ac:dyDescent="0.35">
      <c r="A11" s="23"/>
      <c r="B11" s="18" t="s">
        <v>13</v>
      </c>
      <c r="C11" s="18"/>
      <c r="D11" s="18"/>
      <c r="E11" s="18"/>
      <c r="F11" s="24">
        <f>F7-F9</f>
        <v>0</v>
      </c>
      <c r="G11" s="20" t="s">
        <v>23</v>
      </c>
    </row>
    <row r="12" spans="1:20" s="6" customFormat="1" ht="20.25" customHeight="1" x14ac:dyDescent="0.35">
      <c r="A12" s="14"/>
      <c r="B12" s="18"/>
      <c r="C12" s="18"/>
      <c r="D12" s="18"/>
      <c r="E12" s="18"/>
      <c r="F12" s="24"/>
      <c r="G12" s="20"/>
    </row>
    <row r="13" spans="1:20" s="6" customFormat="1" ht="20.25" customHeight="1" thickBot="1" x14ac:dyDescent="0.4">
      <c r="A13" s="14"/>
      <c r="B13" s="18" t="s">
        <v>30</v>
      </c>
      <c r="C13" s="18"/>
      <c r="D13" s="18"/>
      <c r="E13" s="18"/>
      <c r="F13" s="25">
        <f>F23</f>
        <v>0</v>
      </c>
    </row>
    <row r="14" spans="1:20" s="6" customFormat="1" ht="20.25" customHeight="1" thickTop="1" x14ac:dyDescent="0.35">
      <c r="A14" s="14"/>
      <c r="B14" s="21"/>
      <c r="C14" s="26"/>
      <c r="D14" s="26"/>
      <c r="E14" s="26"/>
      <c r="F14" s="15"/>
    </row>
    <row r="15" spans="1:20" s="6" customFormat="1" ht="11.25" customHeight="1" x14ac:dyDescent="0.35">
      <c r="A15" s="11"/>
      <c r="B15" s="27"/>
      <c r="C15" s="27"/>
      <c r="D15" s="27"/>
      <c r="E15" s="27"/>
      <c r="F15" s="28"/>
    </row>
    <row r="16" spans="1:20" s="6" customFormat="1" ht="20.25" customHeight="1" x14ac:dyDescent="0.35">
      <c r="A16" s="11"/>
      <c r="B16" s="52" t="s">
        <v>3</v>
      </c>
      <c r="C16" s="52"/>
      <c r="D16" s="53" t="s">
        <v>11</v>
      </c>
      <c r="E16" s="54" t="s">
        <v>0</v>
      </c>
      <c r="F16" s="53" t="s">
        <v>12</v>
      </c>
    </row>
    <row r="17" spans="1:6" s="6" customFormat="1" ht="20.25" customHeight="1" x14ac:dyDescent="0.35">
      <c r="A17" s="11"/>
      <c r="B17" s="29" t="s">
        <v>9</v>
      </c>
      <c r="C17" s="29" t="s">
        <v>10</v>
      </c>
      <c r="D17" s="53"/>
      <c r="E17" s="54"/>
      <c r="F17" s="53"/>
    </row>
    <row r="18" spans="1:6" s="6" customFormat="1" ht="20.25" customHeight="1" x14ac:dyDescent="0.35">
      <c r="A18" s="11"/>
      <c r="B18" s="30">
        <v>0</v>
      </c>
      <c r="C18" s="30">
        <v>270000</v>
      </c>
      <c r="D18" s="31">
        <f>IF(F11&lt;=C18,F11,C18)</f>
        <v>0</v>
      </c>
      <c r="E18" s="32">
        <v>0</v>
      </c>
      <c r="F18" s="31">
        <f>D18*E18</f>
        <v>0</v>
      </c>
    </row>
    <row r="19" spans="1:6" s="6" customFormat="1" ht="20.25" customHeight="1" x14ac:dyDescent="0.35">
      <c r="A19" s="11"/>
      <c r="B19" s="33">
        <f>C18+0.01</f>
        <v>270000.01</v>
      </c>
      <c r="C19" s="33">
        <v>520000</v>
      </c>
      <c r="D19" s="34">
        <f>IF(F$11&gt;=C19,C19-C18,IF(F$11-B19&gt;0,F$11-C18,0))</f>
        <v>0</v>
      </c>
      <c r="E19" s="35">
        <v>0.08</v>
      </c>
      <c r="F19" s="31">
        <f t="shared" ref="F19:F22" si="0">D19*E19</f>
        <v>0</v>
      </c>
    </row>
    <row r="20" spans="1:6" s="6" customFormat="1" ht="20.25" customHeight="1" x14ac:dyDescent="0.35">
      <c r="A20" s="11"/>
      <c r="B20" s="33">
        <f t="shared" ref="B20:B22" si="1">C19+0.01</f>
        <v>520000.01</v>
      </c>
      <c r="C20" s="33">
        <v>760000</v>
      </c>
      <c r="D20" s="34">
        <f>IF(F$11&gt;=C20,C20-C19,IF(F$11-B20&gt;0,F$11-C19,0))</f>
        <v>0</v>
      </c>
      <c r="E20" s="35">
        <v>0.2</v>
      </c>
      <c r="F20" s="31">
        <f t="shared" si="0"/>
        <v>0</v>
      </c>
    </row>
    <row r="21" spans="1:6" s="6" customFormat="1" ht="20.25" customHeight="1" x14ac:dyDescent="0.35">
      <c r="A21" s="11"/>
      <c r="B21" s="33">
        <f t="shared" si="1"/>
        <v>760000.01</v>
      </c>
      <c r="C21" s="33">
        <v>1000000</v>
      </c>
      <c r="D21" s="34">
        <f t="shared" ref="D21" si="2">IF(F$11&gt;=C21,C21-C20,IF(F$11-B21&gt;0,F$11-C20,0))</f>
        <v>0</v>
      </c>
      <c r="E21" s="35">
        <v>0.25</v>
      </c>
      <c r="F21" s="31">
        <f t="shared" si="0"/>
        <v>0</v>
      </c>
    </row>
    <row r="22" spans="1:6" s="6" customFormat="1" ht="20.25" customHeight="1" x14ac:dyDescent="0.35">
      <c r="A22" s="11"/>
      <c r="B22" s="33">
        <f t="shared" si="1"/>
        <v>1000000.01</v>
      </c>
      <c r="C22" s="36" t="s">
        <v>2</v>
      </c>
      <c r="D22" s="34">
        <f>IF(F11&gt;=C22,C22-C21,IF(F11-B22&gt;0,F11-C21,0))</f>
        <v>0</v>
      </c>
      <c r="E22" s="35">
        <v>0.3</v>
      </c>
      <c r="F22" s="31">
        <f t="shared" si="0"/>
        <v>0</v>
      </c>
    </row>
    <row r="23" spans="1:6" s="6" customFormat="1" ht="20.25" customHeight="1" thickBot="1" x14ac:dyDescent="0.4">
      <c r="A23" s="11"/>
      <c r="B23" s="21"/>
      <c r="C23" s="21"/>
      <c r="D23" s="37">
        <f>SUM(D18:D22)</f>
        <v>0</v>
      </c>
      <c r="E23" s="38"/>
      <c r="F23" s="37">
        <f>SUM(F18:F22)</f>
        <v>0</v>
      </c>
    </row>
    <row r="24" spans="1:6" s="6" customFormat="1" ht="20.25" customHeight="1" x14ac:dyDescent="0.35">
      <c r="A24" s="11"/>
    </row>
    <row r="25" spans="1:6" s="6" customFormat="1" ht="20.25" customHeight="1" x14ac:dyDescent="0.35">
      <c r="A25" s="11"/>
    </row>
    <row r="26" spans="1:6" s="41" customFormat="1" ht="11.5" x14ac:dyDescent="0.25">
      <c r="B26" s="42" t="s">
        <v>31</v>
      </c>
      <c r="C26" s="43"/>
      <c r="D26" s="44"/>
      <c r="E26" s="43"/>
      <c r="F26" s="45"/>
    </row>
    <row r="27" spans="1:6" s="41" customFormat="1" ht="22.25" customHeight="1" x14ac:dyDescent="0.2">
      <c r="B27" s="51" t="s">
        <v>32</v>
      </c>
      <c r="C27" s="51"/>
      <c r="D27" s="51"/>
      <c r="E27" s="51"/>
      <c r="F27" s="51"/>
    </row>
    <row r="28" spans="1:6" s="41" customFormat="1" ht="11.5" x14ac:dyDescent="0.25">
      <c r="B28" s="42" t="s">
        <v>33</v>
      </c>
      <c r="C28" s="43"/>
      <c r="D28" s="44"/>
      <c r="E28" s="43"/>
      <c r="F28" s="45"/>
    </row>
    <row r="29" spans="1:6" s="41" customFormat="1" ht="11.5" x14ac:dyDescent="0.25">
      <c r="B29" s="42" t="s">
        <v>37</v>
      </c>
      <c r="C29" s="43"/>
      <c r="D29" s="44"/>
      <c r="E29" s="43"/>
      <c r="F29" s="45"/>
    </row>
    <row r="30" spans="1:6" s="41" customFormat="1" ht="11.5" x14ac:dyDescent="0.25">
      <c r="B30" s="42" t="s">
        <v>34</v>
      </c>
      <c r="C30" s="43"/>
      <c r="D30" s="44"/>
      <c r="E30" s="43"/>
      <c r="F30" s="45"/>
    </row>
  </sheetData>
  <sheetProtection algorithmName="SHA-512" hashValue="tSkPcQJVabX+M3pG5SlhEyPrPbw+2hDbU5iveYfZktg1P7gpxVm2qdFCzc6jgd/Ch8bJHXZsrcCmlIGwRFAxvA==" saltValue="S02PtrkZCD8bl8e9L8bjBw==" spinCount="100000" sheet="1" objects="1" scenarios="1" selectLockedCells="1"/>
  <mergeCells count="5">
    <mergeCell ref="B27:F27"/>
    <mergeCell ref="B16:C16"/>
    <mergeCell ref="D16:D17"/>
    <mergeCell ref="E16:E17"/>
    <mergeCell ref="F16:F17"/>
  </mergeCells>
  <pageMargins left="0.23622047244094491" right="0.23622047244094491" top="0.35433070866141736" bottom="0.35433070866141736"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T38"/>
  <sheetViews>
    <sheetView showGridLines="0" showRowColHeaders="0" zoomScaleNormal="100" zoomScaleSheetLayoutView="100" workbookViewId="0">
      <selection activeCell="F6" sqref="F6"/>
    </sheetView>
  </sheetViews>
  <sheetFormatPr defaultColWidth="9.08984375" defaultRowHeight="12.5" x14ac:dyDescent="0.25"/>
  <cols>
    <col min="1" max="1" width="4.90625" style="39" customWidth="1"/>
    <col min="2" max="5" width="21.54296875" style="40" customWidth="1"/>
    <col min="6" max="6" width="17.90625" style="40" customWidth="1"/>
    <col min="7" max="13" width="9.08984375" style="40"/>
    <col min="14" max="14" width="9.08984375" style="40" customWidth="1"/>
    <col min="15" max="16384" width="9.08984375" style="40"/>
  </cols>
  <sheetData>
    <row r="1" spans="1:20" s="1" customFormat="1" ht="51" customHeight="1" x14ac:dyDescent="0.3">
      <c r="F1" s="2"/>
    </row>
    <row r="2" spans="1:20" s="1" customFormat="1" ht="30" customHeight="1" x14ac:dyDescent="0.5">
      <c r="B2" s="3" t="s">
        <v>36</v>
      </c>
      <c r="C2" s="4"/>
      <c r="D2" s="4"/>
      <c r="E2" s="4"/>
      <c r="F2" s="5" t="s">
        <v>6</v>
      </c>
    </row>
    <row r="3" spans="1:20" s="1" customFormat="1" ht="15.75" customHeight="1" x14ac:dyDescent="0.3">
      <c r="B3" s="46"/>
      <c r="F3" s="2"/>
      <c r="S3" s="47"/>
      <c r="T3" s="47"/>
    </row>
    <row r="4" spans="1:20" s="6" customFormat="1" ht="20.25" customHeight="1" x14ac:dyDescent="0.35">
      <c r="B4" s="7" t="s">
        <v>1</v>
      </c>
      <c r="C4" s="7"/>
      <c r="D4" s="7"/>
      <c r="E4" s="7"/>
      <c r="F4" s="8"/>
      <c r="S4" s="9"/>
      <c r="T4" s="10"/>
    </row>
    <row r="5" spans="1:20" s="6" customFormat="1" ht="8.5" customHeight="1" x14ac:dyDescent="0.35">
      <c r="B5" s="7"/>
      <c r="C5" s="7"/>
      <c r="D5" s="7"/>
      <c r="E5" s="7"/>
      <c r="F5" s="8"/>
      <c r="S5" s="9"/>
      <c r="T5" s="10"/>
    </row>
    <row r="6" spans="1:20" s="6" customFormat="1" ht="20.25" customHeight="1" x14ac:dyDescent="0.35">
      <c r="B6" s="15" t="s">
        <v>14</v>
      </c>
      <c r="C6" s="7"/>
      <c r="D6" s="7"/>
      <c r="E6" s="7"/>
      <c r="F6" s="48">
        <v>1</v>
      </c>
      <c r="G6" s="49" t="s">
        <v>19</v>
      </c>
      <c r="S6" s="9"/>
      <c r="T6" s="10"/>
    </row>
    <row r="7" spans="1:20" s="6" customFormat="1" ht="15.5" customHeight="1" x14ac:dyDescent="0.35">
      <c r="B7" s="7"/>
      <c r="C7" s="7"/>
      <c r="D7" s="7"/>
      <c r="E7" s="7"/>
      <c r="F7" s="8"/>
      <c r="S7" s="9"/>
      <c r="T7" s="10"/>
    </row>
    <row r="8" spans="1:20" s="6" customFormat="1" ht="20.25" customHeight="1" x14ac:dyDescent="0.35">
      <c r="A8" s="11"/>
      <c r="B8" s="12"/>
      <c r="C8" s="12"/>
      <c r="D8" s="12"/>
      <c r="E8" s="12"/>
      <c r="F8" s="13" t="s">
        <v>7</v>
      </c>
    </row>
    <row r="9" spans="1:20" s="6" customFormat="1" ht="20.25" customHeight="1" x14ac:dyDescent="0.35">
      <c r="A9" s="11"/>
      <c r="B9" s="12"/>
      <c r="C9" s="12"/>
      <c r="D9" s="12"/>
      <c r="E9" s="12"/>
      <c r="F9" s="50" t="s">
        <v>24</v>
      </c>
    </row>
    <row r="10" spans="1:20" s="6" customFormat="1" ht="20.25" customHeight="1" x14ac:dyDescent="0.35">
      <c r="A10" s="14"/>
      <c r="B10" s="15" t="s">
        <v>35</v>
      </c>
      <c r="C10" s="15"/>
      <c r="D10" s="15"/>
      <c r="E10" s="15"/>
      <c r="F10" s="16">
        <v>0</v>
      </c>
    </row>
    <row r="11" spans="1:20" s="6" customFormat="1" ht="20.25" customHeight="1" x14ac:dyDescent="0.35">
      <c r="A11" s="17" t="s">
        <v>20</v>
      </c>
      <c r="B11" s="18" t="s">
        <v>4</v>
      </c>
      <c r="C11" s="18"/>
      <c r="D11" s="18"/>
      <c r="E11" s="18"/>
      <c r="F11" s="19">
        <f>SUM(F10:F10)</f>
        <v>0</v>
      </c>
      <c r="G11" s="20" t="s">
        <v>21</v>
      </c>
    </row>
    <row r="12" spans="1:20" s="6" customFormat="1" ht="20.25" customHeight="1" x14ac:dyDescent="0.35">
      <c r="A12" s="14"/>
      <c r="B12" s="21"/>
      <c r="C12" s="21"/>
      <c r="D12" s="21"/>
      <c r="E12" s="21"/>
      <c r="F12" s="15"/>
      <c r="G12" s="20"/>
    </row>
    <row r="13" spans="1:20" s="6" customFormat="1" ht="20.25" customHeight="1" x14ac:dyDescent="0.35">
      <c r="A13" s="14"/>
      <c r="B13" s="22" t="s">
        <v>8</v>
      </c>
      <c r="C13" s="22"/>
      <c r="D13" s="22"/>
      <c r="E13" s="22"/>
      <c r="F13" s="16">
        <v>0</v>
      </c>
      <c r="G13" s="20" t="s">
        <v>22</v>
      </c>
    </row>
    <row r="14" spans="1:20" s="6" customFormat="1" ht="20.25" customHeight="1" x14ac:dyDescent="0.35">
      <c r="A14" s="23"/>
      <c r="B14" s="22"/>
      <c r="C14" s="22"/>
      <c r="D14" s="22"/>
      <c r="E14" s="22"/>
      <c r="F14" s="15"/>
      <c r="G14" s="20"/>
    </row>
    <row r="15" spans="1:20" s="6" customFormat="1" ht="20.25" customHeight="1" x14ac:dyDescent="0.35">
      <c r="A15" s="23"/>
      <c r="B15" s="18" t="s">
        <v>13</v>
      </c>
      <c r="C15" s="18"/>
      <c r="D15" s="18"/>
      <c r="E15" s="18"/>
      <c r="F15" s="24">
        <f>F11-F13</f>
        <v>0</v>
      </c>
      <c r="G15" s="20" t="s">
        <v>25</v>
      </c>
    </row>
    <row r="16" spans="1:20" s="6" customFormat="1" ht="20.25" customHeight="1" x14ac:dyDescent="0.35">
      <c r="A16" s="23"/>
      <c r="B16" s="21" t="s">
        <v>15</v>
      </c>
      <c r="C16" s="21"/>
      <c r="D16" s="21"/>
      <c r="E16" s="21"/>
      <c r="F16" s="15">
        <f>IF(F6&lt;1,0,IF(F6&gt;12,F15*12,F15*12/F6))</f>
        <v>0</v>
      </c>
      <c r="G16" s="20" t="s">
        <v>26</v>
      </c>
    </row>
    <row r="17" spans="1:7" s="6" customFormat="1" ht="20.25" customHeight="1" x14ac:dyDescent="0.35">
      <c r="A17" s="14"/>
      <c r="B17" s="18"/>
      <c r="C17" s="18"/>
      <c r="D17" s="18"/>
      <c r="E17" s="18"/>
      <c r="F17" s="24"/>
      <c r="G17" s="20"/>
    </row>
    <row r="18" spans="1:7" s="6" customFormat="1" ht="20.25" customHeight="1" x14ac:dyDescent="0.35">
      <c r="A18" s="14"/>
      <c r="B18" s="18" t="s">
        <v>16</v>
      </c>
      <c r="C18" s="18"/>
      <c r="D18" s="18"/>
      <c r="E18" s="18"/>
      <c r="F18" s="24">
        <f>F31</f>
        <v>0</v>
      </c>
      <c r="G18" s="20"/>
    </row>
    <row r="19" spans="1:7" s="6" customFormat="1" ht="20.25" customHeight="1" x14ac:dyDescent="0.35">
      <c r="A19" s="23"/>
      <c r="B19" s="21" t="s">
        <v>17</v>
      </c>
      <c r="C19" s="21"/>
      <c r="D19" s="21"/>
      <c r="E19" s="21"/>
      <c r="F19" s="15">
        <f>F18/12*F6</f>
        <v>0</v>
      </c>
      <c r="G19" s="20"/>
    </row>
    <row r="20" spans="1:7" s="6" customFormat="1" ht="20.25" customHeight="1" x14ac:dyDescent="0.35">
      <c r="A20" s="23"/>
      <c r="B20" s="21" t="s">
        <v>5</v>
      </c>
      <c r="C20" s="21"/>
      <c r="D20" s="21"/>
      <c r="E20" s="21"/>
      <c r="F20" s="16">
        <v>0</v>
      </c>
      <c r="G20" s="20"/>
    </row>
    <row r="21" spans="1:7" s="6" customFormat="1" ht="20.25" customHeight="1" thickBot="1" x14ac:dyDescent="0.4">
      <c r="A21" s="14"/>
      <c r="B21" s="18" t="s">
        <v>18</v>
      </c>
      <c r="C21" s="18"/>
      <c r="D21" s="18"/>
      <c r="E21" s="18"/>
      <c r="F21" s="25">
        <f>F19-F20</f>
        <v>0</v>
      </c>
    </row>
    <row r="22" spans="1:7" s="6" customFormat="1" ht="20.25" customHeight="1" thickTop="1" x14ac:dyDescent="0.35">
      <c r="A22" s="14"/>
      <c r="B22" s="21"/>
      <c r="C22" s="26"/>
      <c r="D22" s="26"/>
      <c r="E22" s="26"/>
      <c r="F22" s="15"/>
    </row>
    <row r="23" spans="1:7" s="6" customFormat="1" ht="20.25" customHeight="1" x14ac:dyDescent="0.35">
      <c r="A23" s="11"/>
      <c r="B23" s="27"/>
      <c r="C23" s="27"/>
      <c r="D23" s="27"/>
      <c r="E23" s="27"/>
      <c r="F23" s="28"/>
    </row>
    <row r="24" spans="1:7" s="6" customFormat="1" ht="20.25" customHeight="1" x14ac:dyDescent="0.35">
      <c r="A24" s="11"/>
      <c r="B24" s="52" t="s">
        <v>27</v>
      </c>
      <c r="C24" s="52"/>
      <c r="D24" s="53" t="s">
        <v>11</v>
      </c>
      <c r="E24" s="54" t="s">
        <v>0</v>
      </c>
      <c r="F24" s="53" t="s">
        <v>12</v>
      </c>
    </row>
    <row r="25" spans="1:7" s="6" customFormat="1" ht="20.25" customHeight="1" x14ac:dyDescent="0.35">
      <c r="A25" s="11"/>
      <c r="B25" s="29" t="s">
        <v>9</v>
      </c>
      <c r="C25" s="29" t="s">
        <v>10</v>
      </c>
      <c r="D25" s="53"/>
      <c r="E25" s="54"/>
      <c r="F25" s="53"/>
    </row>
    <row r="26" spans="1:7" s="6" customFormat="1" ht="20.25" customHeight="1" x14ac:dyDescent="0.35">
      <c r="A26" s="11"/>
      <c r="B26" s="30">
        <v>0</v>
      </c>
      <c r="C26" s="30">
        <f>'Monthly Tax Calc'!C18*12</f>
        <v>3240000</v>
      </c>
      <c r="D26" s="31">
        <f>IF(F16&lt;=C26,F16,C26)</f>
        <v>0</v>
      </c>
      <c r="E26" s="32">
        <v>0</v>
      </c>
      <c r="F26" s="31">
        <f>D26*E26</f>
        <v>0</v>
      </c>
    </row>
    <row r="27" spans="1:7" s="6" customFormat="1" ht="20.25" customHeight="1" x14ac:dyDescent="0.35">
      <c r="A27" s="11"/>
      <c r="B27" s="33">
        <f>C26+0.01</f>
        <v>3240000.01</v>
      </c>
      <c r="C27" s="30">
        <f>'Monthly Tax Calc'!C19*12</f>
        <v>6240000</v>
      </c>
      <c r="D27" s="34">
        <f>IF(F$16&gt;=C27,C27-C26,IF(F$16-B27&gt;0,F$16-C26,0))</f>
        <v>0</v>
      </c>
      <c r="E27" s="35">
        <v>0.08</v>
      </c>
      <c r="F27" s="31">
        <f t="shared" ref="F27:F30" si="0">D27*E27</f>
        <v>0</v>
      </c>
    </row>
    <row r="28" spans="1:7" s="6" customFormat="1" ht="20.25" customHeight="1" x14ac:dyDescent="0.35">
      <c r="A28" s="11"/>
      <c r="B28" s="33">
        <f t="shared" ref="B28:B30" si="1">C27+0.01</f>
        <v>6240000.0099999998</v>
      </c>
      <c r="C28" s="30">
        <f>'Monthly Tax Calc'!C20*12</f>
        <v>9120000</v>
      </c>
      <c r="D28" s="34">
        <f t="shared" ref="D28:D29" si="2">IF(F$16&gt;=C28,C28-C27,IF(F$16-B28&gt;0,F$16-C27,0))</f>
        <v>0</v>
      </c>
      <c r="E28" s="35">
        <v>0.2</v>
      </c>
      <c r="F28" s="31">
        <f t="shared" si="0"/>
        <v>0</v>
      </c>
    </row>
    <row r="29" spans="1:7" s="6" customFormat="1" ht="20.25" customHeight="1" x14ac:dyDescent="0.35">
      <c r="A29" s="11"/>
      <c r="B29" s="33">
        <f t="shared" si="1"/>
        <v>9120000.0099999998</v>
      </c>
      <c r="C29" s="30">
        <f>'Monthly Tax Calc'!C21*12</f>
        <v>12000000</v>
      </c>
      <c r="D29" s="34">
        <f t="shared" si="2"/>
        <v>0</v>
      </c>
      <c r="E29" s="35">
        <v>0.25</v>
      </c>
      <c r="F29" s="31">
        <f t="shared" si="0"/>
        <v>0</v>
      </c>
    </row>
    <row r="30" spans="1:7" s="6" customFormat="1" ht="20.25" customHeight="1" x14ac:dyDescent="0.35">
      <c r="A30" s="11"/>
      <c r="B30" s="33">
        <f t="shared" si="1"/>
        <v>12000000.01</v>
      </c>
      <c r="C30" s="36" t="s">
        <v>2</v>
      </c>
      <c r="D30" s="34">
        <f>IF(F16&gt;=C30,C30-C29,IF(F16-B30&gt;0,F16-C29,0))</f>
        <v>0</v>
      </c>
      <c r="E30" s="35">
        <v>0.3</v>
      </c>
      <c r="F30" s="31">
        <f t="shared" si="0"/>
        <v>0</v>
      </c>
    </row>
    <row r="31" spans="1:7" s="6" customFormat="1" ht="20.25" customHeight="1" thickBot="1" x14ac:dyDescent="0.4">
      <c r="A31" s="11"/>
      <c r="B31" s="21"/>
      <c r="C31" s="21"/>
      <c r="D31" s="37">
        <f>SUM(D26:D30)</f>
        <v>0</v>
      </c>
      <c r="E31" s="38"/>
      <c r="F31" s="37">
        <f>SUM(F26:F30)</f>
        <v>0</v>
      </c>
    </row>
    <row r="32" spans="1:7" s="6" customFormat="1" ht="20.25" customHeight="1" x14ac:dyDescent="0.35">
      <c r="A32" s="11"/>
    </row>
    <row r="34" spans="2:6" s="41" customFormat="1" ht="11.5" x14ac:dyDescent="0.25">
      <c r="B34" s="42" t="s">
        <v>31</v>
      </c>
      <c r="C34" s="43"/>
      <c r="D34" s="44"/>
      <c r="E34" s="43"/>
      <c r="F34" s="45"/>
    </row>
    <row r="35" spans="2:6" s="41" customFormat="1" ht="22.25" customHeight="1" x14ac:dyDescent="0.2">
      <c r="B35" s="51" t="s">
        <v>32</v>
      </c>
      <c r="C35" s="51"/>
      <c r="D35" s="51"/>
      <c r="E35" s="51"/>
      <c r="F35" s="51"/>
    </row>
    <row r="36" spans="2:6" s="41" customFormat="1" ht="11.5" x14ac:dyDescent="0.25">
      <c r="B36" s="42" t="s">
        <v>33</v>
      </c>
      <c r="C36" s="43"/>
      <c r="D36" s="44"/>
      <c r="E36" s="43"/>
      <c r="F36" s="45"/>
    </row>
    <row r="37" spans="2:6" s="41" customFormat="1" ht="11.5" x14ac:dyDescent="0.25">
      <c r="B37" s="42" t="s">
        <v>37</v>
      </c>
      <c r="C37" s="43"/>
      <c r="D37" s="44"/>
      <c r="E37" s="43"/>
      <c r="F37" s="45"/>
    </row>
    <row r="38" spans="2:6" s="41" customFormat="1" ht="11.5" x14ac:dyDescent="0.25">
      <c r="B38" s="42" t="s">
        <v>34</v>
      </c>
      <c r="C38" s="43"/>
      <c r="D38" s="44"/>
      <c r="E38" s="43"/>
      <c r="F38" s="45"/>
    </row>
  </sheetData>
  <sheetProtection algorithmName="SHA-512" hashValue="n5NGyKuUbJiNrI//s4V65yiXcopWBZumOQulwnvYv9Jjq2bbQkF0Gu+bLFILBJDXURBo8uihB18TrmONvPNlog==" saltValue="unm2JJ/pIfxz8IH9ZJwErw==" spinCount="100000" sheet="1" objects="1" scenarios="1" selectLockedCells="1"/>
  <mergeCells count="5">
    <mergeCell ref="B35:F35"/>
    <mergeCell ref="B24:C24"/>
    <mergeCell ref="D24:D25"/>
    <mergeCell ref="E24:E25"/>
    <mergeCell ref="F24:F25"/>
  </mergeCells>
  <pageMargins left="0.23622047244094491" right="0.23622047244094491" top="0.35433070866141736" bottom="0.35433070866141736" header="0.31496062992125984" footer="0.31496062992125984"/>
  <pageSetup paperSize="9" scale="6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3bbd714c22ae7b745d107fde98b7a6aa">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bebcfa878e24c2e6832b55e2621fa8"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3D57FB-B8C4-4A29-AE75-76E069B29036}">
  <ds:schemaRefs>
    <ds:schemaRef ds:uri="http://schemas.microsoft.com/sharepoint/v3/contenttype/forms"/>
  </ds:schemaRefs>
</ds:datastoreItem>
</file>

<file path=customXml/itemProps2.xml><?xml version="1.0" encoding="utf-8"?>
<ds:datastoreItem xmlns:ds="http://schemas.openxmlformats.org/officeDocument/2006/customXml" ds:itemID="{B696F8EF-6C07-4ECF-B0A9-3FCD57CC6CB3}">
  <ds:schemaRefs>
    <ds:schemaRef ds:uri="http://schemas.microsoft.com/office/2006/metadata/properties"/>
    <ds:schemaRef ds:uri="http://schemas.microsoft.com/office/infopath/2007/PartnerControls"/>
    <ds:schemaRef ds:uri="http://schemas.microsoft.com/sharepoint/v3"/>
    <ds:schemaRef ds:uri="71037282-4172-42af-8e02-c41ee92b0631"/>
    <ds:schemaRef ds:uri="20291ebb-8fd5-4a4a-b5a6-ec5249e68ab7"/>
  </ds:schemaRefs>
</ds:datastoreItem>
</file>

<file path=customXml/itemProps3.xml><?xml version="1.0" encoding="utf-8"?>
<ds:datastoreItem xmlns:ds="http://schemas.openxmlformats.org/officeDocument/2006/customXml" ds:itemID="{BB3F0B7A-3269-4F73-9BB3-27D81C21E99F}"/>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 Tax Calc</vt:lpstr>
      <vt:lpstr>YTD Tax Calc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Tsoeute, Motumi</cp:lastModifiedBy>
  <cp:lastPrinted>2014-12-19T13:18:01Z</cp:lastPrinted>
  <dcterms:created xsi:type="dcterms:W3CDTF">2011-10-12T07:08:14Z</dcterms:created>
  <dcterms:modified xsi:type="dcterms:W3CDTF">2026-01-14T07:27:54Z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