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Lesotho/Tax/2021 - 2022/"/>
    </mc:Choice>
  </mc:AlternateContent>
  <xr:revisionPtr revIDLastSave="5" documentId="8_{9180D12C-93D7-49C7-B265-33288D4F121D}" xr6:coauthVersionLast="47" xr6:coauthVersionMax="47" xr10:uidLastSave="{3E6FC13A-8857-47A2-AAEF-8C7DE5450019}"/>
  <workbookProtection workbookAlgorithmName="SHA-512" workbookHashValue="omoIUpK8ND2CEemtOANOkcWRCiU0e0W0JdUPwJWfeIwydqXuLTF4B5IgRQ6zFgDYcWuqLBkwldWUecNM0SiRkg==" workbookSaltValue="a2Mm+nZwMspSH1VG/DRz1w==" workbookSpinCount="100000" lockStructure="1"/>
  <bookViews>
    <workbookView xWindow="-110" yWindow="-110" windowWidth="19420" windowHeight="10560" xr2:uid="{00000000-000D-0000-FFFF-FFFF00000000}"/>
  </bookViews>
  <sheets>
    <sheet name="Monthly Tax Calculation " sheetId="4" r:id="rId1"/>
  </sheets>
  <definedNames>
    <definedName name="_xlnm._FilterDatabase" localSheetId="0" hidden="1">'Monthly Tax Calculation '!$C$7:$E$22</definedName>
    <definedName name="Car" localSheetId="0">#REF!</definedName>
    <definedName name="Car">#REF!</definedName>
    <definedName name="_xlnm.Print_Area" localSheetId="0">'Monthly Tax Calculation '!$A$1:$H$48</definedName>
    <definedName name="Tax_Tables">'Monthly Tax Calculation '!$C$44:$H$47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4" l="1"/>
  <c r="E11" i="4"/>
  <c r="E14" i="4"/>
  <c r="E29" i="4"/>
  <c r="E28" i="4"/>
  <c r="E36" i="4" l="1"/>
  <c r="E38" i="4"/>
  <c r="E30" i="4" l="1"/>
  <c r="E32" i="4" s="1"/>
  <c r="E34" i="4" l="1"/>
  <c r="E33" i="4"/>
  <c r="E35" i="4" l="1"/>
  <c r="E39" i="4" s="1"/>
  <c r="E13" i="4" s="1"/>
  <c r="E24" i="4" s="1"/>
  <c r="E37" i="4"/>
</calcChain>
</file>

<file path=xl/sharedStrings.xml><?xml version="1.0" encoding="utf-8"?>
<sst xmlns="http://schemas.openxmlformats.org/spreadsheetml/2006/main" count="70" uniqueCount="59">
  <si>
    <t>=</t>
  </si>
  <si>
    <t>-</t>
  </si>
  <si>
    <t>+</t>
  </si>
  <si>
    <t>Percentage given</t>
  </si>
  <si>
    <t>x</t>
  </si>
  <si>
    <t>/</t>
  </si>
  <si>
    <t>Above Amount</t>
  </si>
  <si>
    <t>%</t>
  </si>
  <si>
    <t>Base Amount</t>
  </si>
  <si>
    <t>Taxable Income</t>
  </si>
  <si>
    <t>Tax Credits</t>
  </si>
  <si>
    <t>Annual tax amount excluding tax credit</t>
  </si>
  <si>
    <t>Annual tax amount including tax credit</t>
  </si>
  <si>
    <t>Months/weeks in tax year</t>
  </si>
  <si>
    <t>Calculation detail</t>
  </si>
  <si>
    <t>Tax on monthly/weekly earnings</t>
  </si>
  <si>
    <t>Annualised remuneration</t>
  </si>
  <si>
    <t xml:space="preserve">Calculate tax according to statutory tables </t>
  </si>
  <si>
    <t>Lower bracket in statutory rates</t>
  </si>
  <si>
    <t>Fixed amount given</t>
  </si>
  <si>
    <t>Tax credit</t>
  </si>
  <si>
    <t>Total tax due for the month</t>
  </si>
  <si>
    <t>Periods in tax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</si>
  <si>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</si>
  <si>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</si>
  <si>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</si>
  <si>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r>
      <t>Enter the applicable Y+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</si>
  <si>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Is this employee a resident?</t>
  </si>
  <si>
    <t>Is this employee in part time employment or secondary employment?</t>
  </si>
  <si>
    <t>Does this employee only receive Directors or Board Fees?</t>
  </si>
  <si>
    <t>Taxable salary/wage</t>
  </si>
  <si>
    <t>Directors fees/board fees/sitting alowances</t>
  </si>
  <si>
    <t>Taxable allowances</t>
  </si>
  <si>
    <t>Indirect Payments</t>
  </si>
  <si>
    <t>Other taxable earnings</t>
  </si>
  <si>
    <t>Periodic earnings (for example annual bonus)</t>
  </si>
  <si>
    <t>Number of periods in tax year (for example 12 in a monthly company)</t>
  </si>
  <si>
    <t>Taxbale salary/wage</t>
  </si>
  <si>
    <t>Only applicable for Directors/Board members who receive only directors fees/board fees and or sitting allowances</t>
  </si>
  <si>
    <t>Value of taxable allowances</t>
  </si>
  <si>
    <t>Taxable fringe benefits (only if not included in FBT)</t>
  </si>
  <si>
    <t>Any periodic earings, for example annual bonus</t>
  </si>
  <si>
    <t>Other taxable earnigs for example overtime, commission etc.</t>
  </si>
  <si>
    <t>PAYE due in this period</t>
  </si>
  <si>
    <t>Tax deductions</t>
  </si>
  <si>
    <t>Monthly chargeable employment income</t>
  </si>
  <si>
    <r>
      <t xml:space="preserve">  Type in the employee's contribution towards an approved superannuation fund (limited to 20% of employment income)  - </t>
    </r>
    <r>
      <rPr>
        <i/>
        <sz val="9"/>
        <color rgb="FFFF0000"/>
        <rFont val="Calibri"/>
        <family val="2"/>
        <scheme val="minor"/>
      </rPr>
      <t>for resident employees only</t>
    </r>
  </si>
  <si>
    <t>Hide If non - resident then 25%</t>
  </si>
  <si>
    <t>Hide - If in part-time or secondary employment then 30%</t>
  </si>
  <si>
    <t xml:space="preserve">Hide - resident and normal employment </t>
  </si>
  <si>
    <t>Hide - If Direcor then 30%</t>
  </si>
  <si>
    <t>Y</t>
  </si>
  <si>
    <t>N</t>
  </si>
  <si>
    <t>Select Y or N (if employee is a non-resident who lives permanently outside Lesotho but who is engaged full-time in a business or trade in Lesotho, 'Y' should be selected). Non-residents are taxed at a standard rate of 25% and no tax credit is allowed</t>
  </si>
  <si>
    <t>Select Y or N. Employees in part-time employment or secondary employment are taxed at a standard rate of 30% and no tax credit is allowed</t>
  </si>
  <si>
    <t>Select Y or N. Directors/board members who receive only directors fees/board fees and/or sitting allowances are taxed at a standard rate of 30% and no tax credit is allowed</t>
  </si>
  <si>
    <t>Monthly PAYE calculation: Lesotho (April 2021 - March 2022)</t>
  </si>
  <si>
    <t>Tax rates effective for 1 April 2021 - 31 March 2022</t>
  </si>
  <si>
    <t>© Copyright 2021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</si>
</sst>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00_-;\-* #,##0.00_-;_-* &quot;-&quot;??_-;_-@_-"/>
    <numFmt numFmtId="165" formatCode="0.0000"/>
  </numFmts>
  <fonts count="33" x14ac:knownFonts="1">
    <font>
      <sz val="11"/>
      <color theme="1"/>
      <name val="Calibri"/>
      <family val="2"/>
      <scheme val="minor"/>
    </font>
    <font>
      <sz val="10"/>
      <name val="Arial"/>
      <family val="2"/>
    </font>
    <font>
      <b/>
      <sz val="10"/>
      <name val="Arial"/>
      <family val="2"/>
    </font>
    <font>
      <sz val="10"/>
      <name val="Arial"/>
      <family val="2"/>
    </font>
    <font>
      <i/>
      <sz val="8"/>
      <name val="Arial"/>
      <family val="2"/>
    </font>
    <font>
      <sz val="18"/>
      <name val="Arial"/>
      <family val="2"/>
    </font>
    <font>
      <b/>
      <sz val="18"/>
      <name val="Arial"/>
      <family val="2"/>
    </font>
    <font>
      <sz val="22"/>
      <name val="Arial"/>
      <family val="2"/>
    </font>
    <font>
      <sz val="11"/>
      <color theme="1"/>
      <name val="Arial"/>
      <family val="2"/>
    </font>
    <font>
      <b/>
      <u/>
      <sz val="12"/>
      <name val="Arial"/>
      <family val="2"/>
    </font>
    <font>
      <b/>
      <i/>
      <sz val="10"/>
      <name val="Arial"/>
      <family val="2"/>
    </font>
    <font>
      <i/>
      <sz val="10"/>
      <name val="Arial"/>
      <family val="2"/>
    </font>
    <font>
      <b/>
      <sz val="12"/>
      <name val="Arial"/>
      <family val="2"/>
    </font>
    <font>
      <b/>
      <sz val="10"/>
      <color theme="0"/>
      <name val="Arial"/>
      <family val="2"/>
    </font>
    <font>
      <sz val="11"/>
      <color rgb="FF595959"/>
      <name val="Arial"/>
      <family val="2"/>
    </font>
    <font>
      <b/>
      <sz val="11"/>
      <name val="Arial"/>
      <family val="2"/>
    </font>
    <font>
      <sz val="11"/>
      <color rgb="FF63666A"/>
      <name val="Calibri"/>
      <family val="2"/>
      <scheme val="minor"/>
    </font>
    <font>
      <sz val="11"/>
      <color theme="1" tint="0.499984740745262"/>
      <name val="Calibri"/>
      <family val="2"/>
      <scheme val="minor"/>
    </font>
    <font>
      <sz val="8"/>
      <color rgb="FF63666A"/>
      <name val="Tahoma"/>
      <family val="2"/>
    </font>
    <font>
      <sz val="9"/>
      <color rgb="FF63666A"/>
      <name val="Tahoma"/>
      <family val="2"/>
    </font>
    <font>
      <b/>
      <sz val="10"/>
      <color rgb="FFFF0000"/>
      <name val="Arial"/>
      <family val="2"/>
    </font>
    <font>
      <sz val="11"/>
      <color theme="1"/>
      <name val="Calibri"/>
      <family val="2"/>
      <scheme val="minor"/>
    </font>
    <font>
      <b/>
      <sz val="14"/>
      <color theme="0"/>
      <name val="Calibri"/>
      <family val="2"/>
      <scheme val="minor"/>
    </font>
    <font>
      <b/>
      <sz val="11"/>
      <name val="Calibri"/>
      <family val="2"/>
      <scheme val="minor"/>
    </font>
    <font>
      <b/>
      <sz val="11"/>
      <color rgb="FF00DC00"/>
      <name val="Calibri"/>
      <family val="2"/>
      <scheme val="minor"/>
    </font>
    <font>
      <b/>
      <sz val="11"/>
      <color rgb="FFFF5800"/>
      <name val="Calibri"/>
      <family val="2"/>
      <scheme val="minor"/>
    </font>
    <font>
      <i/>
      <sz val="9"/>
      <name val="Calibri"/>
      <family val="2"/>
      <scheme val="minor"/>
    </font>
    <font>
      <sz val="10"/>
      <name val="Calibri"/>
      <family val="2"/>
    </font>
    <font>
      <sz val="10"/>
      <name val="Calibri"/>
      <family val="2"/>
      <scheme val="minor"/>
    </font>
    <font>
      <sz val="9"/>
      <name val="Calibri"/>
      <family val="2"/>
      <scheme val="minor"/>
    </font>
    <font>
      <b/>
      <sz val="10"/>
      <name val="Calibri"/>
      <family val="2"/>
      <scheme val="minor"/>
    </font>
    <font>
      <b/>
      <sz val="9"/>
      <name val="Calibri"/>
      <family val="2"/>
      <scheme val="minor"/>
    </font>
    <font>
      <i/>
      <sz val="9"/>
      <color rgb="FFFF000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s>
  <cellStyleXfs count="4">
    <xf numFmtId="0" fontId="0" fillId="0" borderId="0"/>
    <xf numFmtId="0" fontId="1" fillId="0" borderId="0"/>
    <xf numFmtId="43" fontId="1" fillId="0" borderId="0" applyFont="0" applyFill="0" applyBorder="0" applyAlignment="0" applyProtection="0"/>
    <xf numFmtId="164" fontId="21" fillId="0" borderId="0" applyFont="0" applyFill="0" applyBorder="0" applyAlignment="0" applyProtection="0"/>
  </cellStyleXfs>
  <cellXfs count="85">
    <xf numFmtId="0" fontId="0" fillId="0" borderId="0" xfId="0"/>
    <xf numFmtId="0" fontId="3" fillId="0" borderId="0" xfId="1" applyFont="1" applyFill="1"/>
    <xf numFmtId="43" fontId="3" fillId="0" borderId="0" xfId="2" applyFont="1" applyFill="1"/>
    <xf numFmtId="0" fontId="4" fillId="0" borderId="0" xfId="1" applyFont="1" applyFill="1"/>
    <xf numFmtId="0" fontId="6" fillId="0" borderId="0" xfId="0" applyFont="1" applyFill="1" applyAlignment="1" applyProtection="1">
      <alignment vertical="center"/>
    </xf>
    <xf numFmtId="2" fontId="7" fillId="0" borderId="0" xfId="0" applyNumberFormat="1" applyFont="1" applyAlignment="1" applyProtection="1">
      <alignment horizontal="right"/>
    </xf>
    <xf numFmtId="0" fontId="8" fillId="0" borderId="0" xfId="0" applyFont="1" applyProtection="1"/>
    <xf numFmtId="43" fontId="9" fillId="0" borderId="0" xfId="2" applyFont="1" applyFill="1" applyAlignment="1">
      <alignment horizontal="center"/>
    </xf>
    <xf numFmtId="0" fontId="3" fillId="0" borderId="0" xfId="1" applyFont="1" applyFill="1" applyBorder="1"/>
    <xf numFmtId="0" fontId="10" fillId="0" borderId="0" xfId="1" applyFont="1" applyFill="1" applyBorder="1"/>
    <xf numFmtId="41" fontId="11" fillId="0" borderId="0" xfId="2" applyNumberFormat="1" applyFont="1" applyFill="1" applyBorder="1"/>
    <xf numFmtId="0" fontId="12" fillId="0" borderId="0" xfId="1" applyFont="1" applyFill="1" applyBorder="1"/>
    <xf numFmtId="43" fontId="3" fillId="0" borderId="0" xfId="2" applyFont="1" applyFill="1" applyBorder="1"/>
    <xf numFmtId="0" fontId="11" fillId="0" borderId="0" xfId="1" applyFont="1" applyFill="1" applyBorder="1"/>
    <xf numFmtId="43" fontId="11" fillId="0" borderId="0" xfId="2" applyFont="1" applyFill="1" applyBorder="1"/>
    <xf numFmtId="0" fontId="5" fillId="0" borderId="0" xfId="1" applyFont="1" applyFill="1" applyAlignment="1">
      <alignment horizontal="right"/>
    </xf>
    <xf numFmtId="0" fontId="13" fillId="2" borderId="0" xfId="1" applyFont="1" applyFill="1" applyAlignment="1">
      <alignment horizontal="center" vertical="center"/>
    </xf>
    <xf numFmtId="165" fontId="13" fillId="2" borderId="0" xfId="1" applyNumberFormat="1" applyFont="1" applyFill="1" applyAlignment="1">
      <alignment horizontal="center" vertical="center"/>
    </xf>
    <xf numFmtId="0" fontId="1" fillId="0" borderId="0" xfId="1" applyFill="1" applyAlignment="1">
      <alignment horizontal="center"/>
    </xf>
    <xf numFmtId="165" fontId="1" fillId="0" borderId="0" xfId="1" applyNumberFormat="1" applyFill="1" applyAlignment="1">
      <alignment horizontal="center"/>
    </xf>
    <xf numFmtId="0" fontId="2" fillId="0" borderId="0" xfId="1" applyFont="1" applyFill="1" applyBorder="1"/>
    <xf numFmtId="0" fontId="1" fillId="0" borderId="0" xfId="1" applyFont="1" applyFill="1"/>
    <xf numFmtId="0" fontId="1" fillId="0" borderId="1" xfId="1" applyFill="1" applyBorder="1" applyAlignment="1">
      <alignment horizontal="center"/>
    </xf>
    <xf numFmtId="165" fontId="1" fillId="0" borderId="1" xfId="1" applyNumberFormat="1" applyFill="1" applyBorder="1" applyAlignment="1">
      <alignment horizontal="center"/>
    </xf>
    <xf numFmtId="0" fontId="3" fillId="0" borderId="2" xfId="1" applyFont="1" applyFill="1" applyBorder="1" applyAlignment="1">
      <alignment horizontal="center"/>
    </xf>
    <xf numFmtId="0" fontId="1" fillId="0" borderId="2" xfId="1" applyBorder="1" applyAlignment="1">
      <alignment horizontal="center"/>
    </xf>
    <xf numFmtId="165" fontId="1" fillId="0" borderId="2" xfId="1" applyNumberFormat="1" applyBorder="1" applyAlignment="1">
      <alignment horizontal="center"/>
    </xf>
    <xf numFmtId="43" fontId="1" fillId="0" borderId="0" xfId="2" applyFont="1" applyFill="1"/>
    <xf numFmtId="0" fontId="14" fillId="0" borderId="0" xfId="0" applyFont="1" applyAlignment="1">
      <alignment vertical="center" wrapText="1"/>
    </xf>
    <xf numFmtId="0" fontId="18" fillId="0" borderId="0" xfId="0" applyFont="1" applyAlignment="1">
      <alignment horizontal="justify" vertical="center"/>
    </xf>
    <xf numFmtId="0" fontId="19" fillId="0" borderId="0" xfId="0" applyFont="1" applyAlignment="1">
      <alignment vertical="center"/>
    </xf>
    <xf numFmtId="0" fontId="20" fillId="0" borderId="0" xfId="1" applyFont="1" applyFill="1"/>
    <xf numFmtId="0" fontId="26" fillId="0" borderId="0" xfId="0" applyFont="1" applyAlignment="1">
      <alignment horizontal="left"/>
    </xf>
    <xf numFmtId="0" fontId="26" fillId="0" borderId="0" xfId="1" applyFont="1" applyFill="1"/>
    <xf numFmtId="0" fontId="29" fillId="0" borderId="0" xfId="1" applyFont="1" applyFill="1"/>
    <xf numFmtId="164" fontId="22" fillId="0" borderId="0" xfId="3" applyFont="1" applyFill="1" applyBorder="1" applyAlignment="1">
      <alignment horizontal="center" vertical="center"/>
    </xf>
    <xf numFmtId="49" fontId="23" fillId="0" borderId="0" xfId="3" applyNumberFormat="1" applyFont="1" applyFill="1" applyBorder="1" applyAlignment="1">
      <alignment horizontal="center"/>
    </xf>
    <xf numFmtId="41" fontId="1" fillId="0" borderId="0" xfId="2" applyNumberFormat="1" applyFont="1" applyFill="1" applyBorder="1" applyAlignment="1" applyProtection="1">
      <alignment horizontal="right"/>
      <protection locked="0"/>
    </xf>
    <xf numFmtId="41" fontId="1" fillId="0" borderId="0" xfId="2" applyNumberFormat="1" applyFont="1" applyFill="1" applyBorder="1" applyProtection="1">
      <protection locked="0"/>
    </xf>
    <xf numFmtId="43" fontId="1" fillId="0" borderId="0" xfId="2" applyFont="1" applyFill="1" applyBorder="1" applyProtection="1">
      <protection locked="0"/>
    </xf>
    <xf numFmtId="43" fontId="15" fillId="0" borderId="0" xfId="2" applyNumberFormat="1" applyFont="1" applyFill="1" applyBorder="1"/>
    <xf numFmtId="43" fontId="2" fillId="0" borderId="0" xfId="2" applyFont="1" applyFill="1" applyBorder="1"/>
    <xf numFmtId="165" fontId="13" fillId="0" borderId="0" xfId="1" applyNumberFormat="1" applyFont="1" applyFill="1" applyAlignment="1">
      <alignment horizontal="center" vertical="center"/>
    </xf>
    <xf numFmtId="165" fontId="1" fillId="0" borderId="2" xfId="1" applyNumberFormat="1" applyFill="1" applyBorder="1" applyAlignment="1">
      <alignment horizontal="center"/>
    </xf>
    <xf numFmtId="0" fontId="14" fillId="0" borderId="0" xfId="0" applyFont="1" applyFill="1" applyAlignment="1">
      <alignment vertical="center" wrapText="1"/>
    </xf>
    <xf numFmtId="41" fontId="1" fillId="4" borderId="6" xfId="2" applyNumberFormat="1" applyFont="1" applyFill="1" applyBorder="1" applyAlignment="1" applyProtection="1">
      <alignment horizontal="right"/>
      <protection locked="0"/>
    </xf>
    <xf numFmtId="41" fontId="1" fillId="4" borderId="6" xfId="2" applyNumberFormat="1" applyFont="1" applyFill="1" applyBorder="1" applyProtection="1">
      <protection locked="0"/>
    </xf>
    <xf numFmtId="43" fontId="1" fillId="4" borderId="6" xfId="2" applyFont="1" applyFill="1" applyBorder="1" applyProtection="1">
      <protection locked="0"/>
    </xf>
    <xf numFmtId="0" fontId="3" fillId="0" borderId="6" xfId="1" applyFont="1" applyFill="1" applyBorder="1"/>
    <xf numFmtId="0" fontId="12" fillId="0" borderId="6" xfId="1" applyFont="1" applyFill="1" applyBorder="1" applyAlignment="1">
      <alignment horizontal="center"/>
    </xf>
    <xf numFmtId="43" fontId="29" fillId="3" borderId="6" xfId="2" applyFont="1" applyFill="1" applyBorder="1"/>
    <xf numFmtId="43" fontId="29" fillId="0" borderId="6" xfId="2" applyFont="1" applyFill="1" applyBorder="1"/>
    <xf numFmtId="43" fontId="26" fillId="0" borderId="6" xfId="2" applyFont="1" applyFill="1" applyBorder="1"/>
    <xf numFmtId="43" fontId="31" fillId="3" borderId="6" xfId="2" applyFont="1" applyFill="1" applyBorder="1"/>
    <xf numFmtId="43" fontId="30" fillId="3" borderId="6" xfId="2" applyNumberFormat="1" applyFont="1" applyFill="1" applyBorder="1"/>
    <xf numFmtId="0" fontId="23" fillId="0" borderId="0" xfId="1" applyFont="1" applyFill="1" applyBorder="1"/>
    <xf numFmtId="0" fontId="28" fillId="0" borderId="6" xfId="0" applyFont="1" applyBorder="1" applyAlignment="1">
      <alignment horizontal="left"/>
    </xf>
    <xf numFmtId="0" fontId="27" fillId="6" borderId="6" xfId="0" applyFont="1" applyFill="1" applyBorder="1"/>
    <xf numFmtId="0" fontId="26" fillId="0" borderId="7" xfId="1" applyFont="1" applyFill="1" applyBorder="1"/>
    <xf numFmtId="0" fontId="29" fillId="0" borderId="7" xfId="1" applyFont="1" applyFill="1" applyBorder="1"/>
    <xf numFmtId="0" fontId="3" fillId="0" borderId="7" xfId="1" applyFont="1" applyFill="1" applyBorder="1"/>
    <xf numFmtId="0" fontId="26" fillId="0" borderId="7" xfId="0" applyFont="1" applyBorder="1" applyAlignment="1">
      <alignment horizontal="left"/>
    </xf>
    <xf numFmtId="0" fontId="26" fillId="0" borderId="8" xfId="0" applyFont="1" applyBorder="1" applyAlignment="1">
      <alignment horizontal="left"/>
    </xf>
    <xf numFmtId="0" fontId="26" fillId="0" borderId="8" xfId="1" applyFont="1" applyFill="1" applyBorder="1"/>
    <xf numFmtId="0" fontId="29" fillId="0" borderId="8" xfId="1" applyFont="1" applyFill="1" applyBorder="1"/>
    <xf numFmtId="0" fontId="3" fillId="0" borderId="8" xfId="1" applyFont="1" applyFill="1" applyBorder="1"/>
    <xf numFmtId="0" fontId="5" fillId="0" borderId="0" xfId="1" applyFont="1" applyFill="1" applyAlignment="1">
      <alignment horizontal="right"/>
    </xf>
    <xf numFmtId="49" fontId="23" fillId="0" borderId="6" xfId="3" applyNumberFormat="1" applyFont="1" applyBorder="1" applyAlignment="1">
      <alignment horizontal="center"/>
    </xf>
    <xf numFmtId="0" fontId="2" fillId="0" borderId="0" xfId="1" applyFont="1" applyAlignment="1">
      <alignment vertical="center"/>
    </xf>
    <xf numFmtId="0" fontId="16" fillId="0" borderId="0" xfId="0" applyFont="1" applyAlignment="1">
      <alignment horizontal="left" vertical="top" wrapText="1"/>
    </xf>
    <xf numFmtId="0" fontId="17" fillId="0" borderId="0" xfId="1" applyFont="1" applyFill="1" applyAlignment="1">
      <alignment horizontal="left" vertical="top" wrapText="1"/>
    </xf>
    <xf numFmtId="164" fontId="22" fillId="5" borderId="5" xfId="3" applyFont="1" applyFill="1" applyBorder="1" applyAlignment="1">
      <alignment horizontal="center" vertical="center"/>
    </xf>
    <xf numFmtId="164" fontId="22" fillId="5" borderId="0" xfId="3" applyFont="1" applyFill="1" applyBorder="1" applyAlignment="1">
      <alignment horizontal="center" vertical="center"/>
    </xf>
    <xf numFmtId="0" fontId="26" fillId="0" borderId="7" xfId="0" applyFont="1" applyBorder="1" applyAlignment="1">
      <alignment horizontal="left" wrapText="1"/>
    </xf>
    <xf numFmtId="0" fontId="28" fillId="0" borderId="6" xfId="0" applyFont="1" applyBorder="1" applyAlignment="1">
      <alignment horizontal="left"/>
    </xf>
    <xf numFmtId="0" fontId="28" fillId="0" borderId="6" xfId="1" applyFont="1" applyFill="1" applyBorder="1" applyAlignment="1">
      <alignment horizontal="left"/>
    </xf>
    <xf numFmtId="0" fontId="26" fillId="0" borderId="8" xfId="0" applyFont="1" applyBorder="1" applyAlignment="1">
      <alignment horizontal="left" wrapText="1"/>
    </xf>
    <xf numFmtId="0" fontId="26" fillId="0" borderId="8" xfId="1" applyFont="1" applyFill="1" applyBorder="1" applyAlignment="1">
      <alignment horizontal="left"/>
    </xf>
    <xf numFmtId="0" fontId="27" fillId="0" borderId="6" xfId="0" applyFont="1" applyBorder="1" applyAlignment="1">
      <alignment horizontal="left"/>
    </xf>
    <xf numFmtId="0" fontId="30" fillId="3" borderId="3" xfId="1" applyFont="1" applyFill="1" applyBorder="1" applyAlignment="1">
      <alignment horizontal="left"/>
    </xf>
    <xf numFmtId="0" fontId="30" fillId="3" borderId="4" xfId="1" applyFont="1" applyFill="1" applyBorder="1" applyAlignment="1">
      <alignment horizontal="left"/>
    </xf>
    <xf numFmtId="0" fontId="29" fillId="0" borderId="3" xfId="1" applyFont="1" applyFill="1" applyBorder="1" applyAlignment="1">
      <alignment horizontal="left"/>
    </xf>
    <xf numFmtId="0" fontId="29" fillId="0" borderId="4" xfId="1" applyFont="1" applyFill="1" applyBorder="1" applyAlignment="1">
      <alignment horizontal="left"/>
    </xf>
    <xf numFmtId="0" fontId="31" fillId="3" borderId="3" xfId="1" applyFont="1" applyFill="1" applyBorder="1" applyAlignment="1">
      <alignment horizontal="left"/>
    </xf>
    <xf numFmtId="0" fontId="31" fillId="3" borderId="4" xfId="1" applyFont="1" applyFill="1" applyBorder="1" applyAlignment="1">
      <alignment horizontal="left"/>
    </xf>
  </cellXfs>
  <cellStyles count="4">
    <cellStyle name="Comma" xfId="3" builtinId="3"/>
    <cellStyle name="Comma 2" xfId="2" xr:uid="{00000000-0005-0000-0000-000000000000}"/>
    <cellStyle name="Normal" xfId="0" builtinId="0"/>
    <cellStyle name="Normal 2" xfId="1" xr:uid="{00000000-0005-0000-0000-000002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D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1</xdr:row>
      <xdr:rowOff>53340</xdr:rowOff>
    </xdr:from>
    <xdr:to>
      <xdr:col>2</xdr:col>
      <xdr:colOff>764540</xdr:colOff>
      <xdr:row>3</xdr:row>
      <xdr:rowOff>155575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0980"/>
          <a:ext cx="1124585" cy="43751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S52"/>
  <sheetViews>
    <sheetView showGridLines="0" showRowColHeaders="0" tabSelected="1" topLeftCell="B1" zoomScaleNormal="100" workbookViewId="0">
      <selection activeCell="E17" sqref="E17"/>
    </sheetView>
  </sheetViews>
  <sheetFormatPr defaultColWidth="9.08984375" defaultRowHeight="12.5" x14ac:dyDescent="0.25"/>
  <cols>
    <col min="1" max="1" width="3.90625" style="1" customWidth="1"/>
    <col min="2" max="2" width="5.08984375" style="1" customWidth="1"/>
    <col min="3" max="3" width="47.36328125" style="1" customWidth="1"/>
    <col min="4" max="4" width="21.54296875" style="1" customWidth="1"/>
    <col min="5" max="5" width="19.90625" style="2" bestFit="1" customWidth="1"/>
    <col min="6" max="6" width="3.08984375" style="2" customWidth="1"/>
    <col min="7" max="7" width="14.453125" style="1" bestFit="1" customWidth="1"/>
    <col min="8" max="8" width="11.36328125" style="3" bestFit="1" customWidth="1"/>
    <col min="9" max="16384" width="9.08984375" style="1"/>
  </cols>
  <sheetData>
    <row r="4" spans="1:19" ht="22.5" x14ac:dyDescent="0.45">
      <c r="E4" s="66"/>
      <c r="F4" s="66"/>
      <c r="G4" s="66"/>
    </row>
    <row r="5" spans="1:19" ht="27.5" x14ac:dyDescent="0.55000000000000004">
      <c r="A5" s="71" t="s">
        <v>56</v>
      </c>
      <c r="B5" s="72"/>
      <c r="C5" s="72"/>
      <c r="D5" s="72"/>
      <c r="E5" s="72"/>
      <c r="F5" s="35"/>
      <c r="G5" s="15"/>
      <c r="H5" s="4"/>
      <c r="I5" s="6"/>
      <c r="K5" s="5"/>
    </row>
    <row r="7" spans="1:19" ht="15" customHeight="1" x14ac:dyDescent="0.35">
      <c r="B7" s="7"/>
      <c r="C7" s="67" t="s">
        <v>26</v>
      </c>
      <c r="D7" s="67"/>
      <c r="E7" s="67"/>
      <c r="F7" s="36"/>
    </row>
    <row r="8" spans="1:19" ht="29.4" customHeight="1" x14ac:dyDescent="0.3">
      <c r="B8" s="8"/>
      <c r="C8" s="75" t="s">
        <v>27</v>
      </c>
      <c r="D8" s="75"/>
      <c r="E8" s="45" t="s">
        <v>51</v>
      </c>
      <c r="F8" s="37"/>
      <c r="G8" s="73" t="s">
        <v>53</v>
      </c>
      <c r="H8" s="73"/>
      <c r="I8" s="73"/>
      <c r="J8" s="73"/>
      <c r="K8" s="73"/>
      <c r="L8" s="73"/>
      <c r="M8" s="73"/>
      <c r="N8" s="73"/>
      <c r="O8" s="73"/>
      <c r="P8" s="73"/>
      <c r="Q8" s="73"/>
      <c r="R8" s="60"/>
      <c r="S8" s="60"/>
    </row>
    <row r="9" spans="1:19" ht="15" customHeight="1" x14ac:dyDescent="0.3">
      <c r="B9" s="8"/>
      <c r="C9" s="75" t="s">
        <v>28</v>
      </c>
      <c r="D9" s="75"/>
      <c r="E9" s="45" t="s">
        <v>52</v>
      </c>
      <c r="F9" s="37"/>
      <c r="G9" s="61" t="s">
        <v>54</v>
      </c>
      <c r="H9" s="58"/>
      <c r="I9" s="59"/>
      <c r="J9" s="59"/>
      <c r="K9" s="59"/>
      <c r="L9" s="59"/>
      <c r="M9" s="59"/>
      <c r="N9" s="59"/>
      <c r="O9" s="59"/>
      <c r="P9" s="59"/>
      <c r="Q9" s="59"/>
      <c r="R9" s="60"/>
      <c r="S9" s="60"/>
    </row>
    <row r="10" spans="1:19" ht="15" customHeight="1" x14ac:dyDescent="0.3">
      <c r="B10" s="8"/>
      <c r="C10" s="74" t="s">
        <v>29</v>
      </c>
      <c r="D10" s="74"/>
      <c r="E10" s="45" t="s">
        <v>52</v>
      </c>
      <c r="F10" s="37"/>
      <c r="G10" s="62" t="s">
        <v>55</v>
      </c>
      <c r="H10" s="63"/>
      <c r="I10" s="64"/>
      <c r="J10" s="64"/>
      <c r="K10" s="64"/>
      <c r="L10" s="64"/>
      <c r="M10" s="64"/>
      <c r="N10" s="64"/>
      <c r="O10" s="64"/>
      <c r="P10" s="64"/>
      <c r="Q10" s="64"/>
      <c r="R10" s="65"/>
      <c r="S10" s="65"/>
    </row>
    <row r="11" spans="1:19" ht="15" hidden="1" customHeight="1" x14ac:dyDescent="0.3">
      <c r="B11" s="8"/>
      <c r="C11" s="57" t="s">
        <v>47</v>
      </c>
      <c r="D11" s="56"/>
      <c r="E11" s="45">
        <f>IF((AND(E8="N",E9="N",E10="N")),(E28*25/100),0)</f>
        <v>0</v>
      </c>
      <c r="F11" s="37"/>
      <c r="G11" s="32"/>
      <c r="H11" s="33"/>
      <c r="I11" s="34"/>
      <c r="J11" s="34"/>
      <c r="K11" s="34"/>
      <c r="L11" s="34"/>
      <c r="M11" s="34"/>
      <c r="N11" s="34"/>
      <c r="O11" s="34"/>
      <c r="P11" s="34"/>
      <c r="Q11" s="34"/>
    </row>
    <row r="12" spans="1:19" ht="15" hidden="1" customHeight="1" x14ac:dyDescent="0.3">
      <c r="B12" s="8"/>
      <c r="C12" s="57" t="s">
        <v>48</v>
      </c>
      <c r="D12" s="56"/>
      <c r="E12" s="45">
        <f>IF(E9="Y",(E28*30/100),0)</f>
        <v>0</v>
      </c>
      <c r="F12" s="37"/>
      <c r="G12" s="32"/>
      <c r="H12" s="33"/>
      <c r="I12" s="34"/>
      <c r="J12" s="34"/>
      <c r="K12" s="34"/>
      <c r="L12" s="34"/>
      <c r="M12" s="34"/>
      <c r="N12" s="34"/>
      <c r="O12" s="34"/>
      <c r="P12" s="34"/>
      <c r="Q12" s="34"/>
    </row>
    <row r="13" spans="1:19" ht="15" hidden="1" customHeight="1" x14ac:dyDescent="0.3">
      <c r="B13" s="8"/>
      <c r="C13" s="57" t="s">
        <v>49</v>
      </c>
      <c r="D13" s="56"/>
      <c r="E13" s="45">
        <f>IF((E11+E12+E14)&gt;0,0,E39)</f>
        <v>0</v>
      </c>
      <c r="F13" s="37"/>
      <c r="G13" s="32"/>
      <c r="H13" s="33"/>
      <c r="I13" s="34"/>
      <c r="J13" s="34"/>
      <c r="K13" s="34"/>
      <c r="L13" s="34"/>
      <c r="M13" s="34"/>
      <c r="N13" s="34"/>
      <c r="O13" s="34"/>
      <c r="P13" s="34"/>
      <c r="Q13" s="34"/>
    </row>
    <row r="14" spans="1:19" ht="15" hidden="1" customHeight="1" x14ac:dyDescent="0.3">
      <c r="B14" s="8"/>
      <c r="C14" s="57" t="s">
        <v>50</v>
      </c>
      <c r="D14" s="56"/>
      <c r="E14" s="45">
        <f>IF(E10="Y",(E17*30/100),0)</f>
        <v>0</v>
      </c>
      <c r="F14" s="37"/>
      <c r="G14" s="32"/>
      <c r="H14" s="33"/>
      <c r="I14" s="34"/>
      <c r="J14" s="34"/>
      <c r="K14" s="34"/>
      <c r="L14" s="34"/>
      <c r="M14" s="34"/>
      <c r="N14" s="34"/>
      <c r="O14" s="34"/>
      <c r="P14" s="34"/>
      <c r="Q14" s="34"/>
    </row>
    <row r="15" spans="1:19" ht="15" customHeight="1" x14ac:dyDescent="0.3">
      <c r="B15" s="8"/>
      <c r="C15" s="75" t="s">
        <v>22</v>
      </c>
      <c r="D15" s="75"/>
      <c r="E15" s="46">
        <v>12</v>
      </c>
      <c r="F15" s="38"/>
      <c r="G15" s="61" t="s">
        <v>36</v>
      </c>
      <c r="H15" s="58"/>
      <c r="I15" s="59"/>
      <c r="J15" s="59"/>
      <c r="K15" s="59"/>
      <c r="L15" s="59"/>
      <c r="M15" s="59"/>
      <c r="N15" s="59"/>
      <c r="O15" s="59"/>
      <c r="P15" s="59"/>
      <c r="Q15" s="59"/>
      <c r="R15" s="60"/>
      <c r="S15" s="60"/>
    </row>
    <row r="16" spans="1:19" ht="15" customHeight="1" x14ac:dyDescent="0.3">
      <c r="B16" s="8"/>
      <c r="C16" s="78" t="s">
        <v>30</v>
      </c>
      <c r="D16" s="78"/>
      <c r="E16" s="47">
        <v>3649.5</v>
      </c>
      <c r="F16" s="39"/>
      <c r="G16" s="62" t="s">
        <v>37</v>
      </c>
      <c r="H16" s="63"/>
      <c r="I16" s="64"/>
      <c r="J16" s="64"/>
      <c r="K16" s="64"/>
      <c r="L16" s="64"/>
      <c r="M16" s="64"/>
      <c r="N16" s="64"/>
      <c r="O16" s="64"/>
      <c r="P16" s="64"/>
      <c r="Q16" s="64"/>
      <c r="R16" s="65"/>
      <c r="S16" s="65"/>
    </row>
    <row r="17" spans="2:19" ht="15" customHeight="1" x14ac:dyDescent="0.3">
      <c r="B17" s="8"/>
      <c r="C17" s="78" t="s">
        <v>31</v>
      </c>
      <c r="D17" s="78"/>
      <c r="E17" s="47"/>
      <c r="F17" s="39"/>
      <c r="G17" s="62" t="s">
        <v>38</v>
      </c>
      <c r="H17" s="63"/>
      <c r="I17" s="64"/>
      <c r="J17" s="64"/>
      <c r="K17" s="64"/>
      <c r="L17" s="64"/>
      <c r="M17" s="64"/>
      <c r="N17" s="64"/>
      <c r="O17" s="64"/>
      <c r="P17" s="64"/>
      <c r="Q17" s="64"/>
      <c r="R17" s="65"/>
      <c r="S17" s="65"/>
    </row>
    <row r="18" spans="2:19" ht="15" customHeight="1" x14ac:dyDescent="0.3">
      <c r="B18" s="8"/>
      <c r="C18" s="78" t="s">
        <v>32</v>
      </c>
      <c r="D18" s="78"/>
      <c r="E18" s="47"/>
      <c r="F18" s="39"/>
      <c r="G18" s="61" t="s">
        <v>39</v>
      </c>
      <c r="H18" s="58"/>
      <c r="I18" s="59"/>
      <c r="J18" s="59"/>
      <c r="K18" s="59"/>
      <c r="L18" s="59"/>
      <c r="M18" s="59"/>
      <c r="N18" s="59"/>
      <c r="O18" s="59"/>
      <c r="P18" s="59"/>
      <c r="Q18" s="59"/>
      <c r="R18" s="60"/>
      <c r="S18" s="60"/>
    </row>
    <row r="19" spans="2:19" ht="15" customHeight="1" x14ac:dyDescent="0.3">
      <c r="B19" s="8"/>
      <c r="C19" s="78" t="s">
        <v>33</v>
      </c>
      <c r="D19" s="78"/>
      <c r="E19" s="47"/>
      <c r="F19" s="39"/>
      <c r="G19" s="76" t="s">
        <v>40</v>
      </c>
      <c r="H19" s="76"/>
      <c r="I19" s="76"/>
      <c r="J19" s="76"/>
      <c r="K19" s="76"/>
      <c r="L19" s="76"/>
      <c r="M19" s="76"/>
      <c r="N19" s="76"/>
      <c r="O19" s="76"/>
      <c r="P19" s="76"/>
      <c r="Q19" s="76"/>
      <c r="R19" s="65"/>
      <c r="S19" s="65"/>
    </row>
    <row r="20" spans="2:19" ht="15" customHeight="1" x14ac:dyDescent="0.3">
      <c r="B20" s="8"/>
      <c r="C20" s="78" t="s">
        <v>34</v>
      </c>
      <c r="D20" s="78"/>
      <c r="E20" s="47"/>
      <c r="F20" s="39"/>
      <c r="G20" s="76" t="s">
        <v>42</v>
      </c>
      <c r="H20" s="76"/>
      <c r="I20" s="76"/>
      <c r="J20" s="76"/>
      <c r="K20" s="76"/>
      <c r="L20" s="76"/>
      <c r="M20" s="76"/>
      <c r="N20" s="76"/>
      <c r="O20" s="76"/>
      <c r="P20" s="76"/>
      <c r="Q20" s="76"/>
      <c r="R20" s="65"/>
      <c r="S20" s="65"/>
    </row>
    <row r="21" spans="2:19" ht="15" customHeight="1" x14ac:dyDescent="0.3">
      <c r="B21" s="8"/>
      <c r="C21" s="78" t="s">
        <v>35</v>
      </c>
      <c r="D21" s="78"/>
      <c r="E21" s="47"/>
      <c r="F21" s="39"/>
      <c r="G21" s="76" t="s">
        <v>41</v>
      </c>
      <c r="H21" s="76"/>
      <c r="I21" s="76"/>
      <c r="J21" s="76"/>
      <c r="K21" s="76"/>
      <c r="L21" s="76"/>
      <c r="M21" s="76"/>
      <c r="N21" s="76"/>
      <c r="O21" s="76"/>
      <c r="P21" s="76"/>
      <c r="Q21" s="76"/>
      <c r="R21" s="65"/>
      <c r="S21" s="65"/>
    </row>
    <row r="22" spans="2:19" ht="15" customHeight="1" x14ac:dyDescent="0.3">
      <c r="B22" s="8"/>
      <c r="C22" s="75" t="s">
        <v>44</v>
      </c>
      <c r="D22" s="75"/>
      <c r="E22" s="47">
        <v>954.76</v>
      </c>
      <c r="F22" s="39"/>
      <c r="G22" s="77" t="s">
        <v>46</v>
      </c>
      <c r="H22" s="77"/>
      <c r="I22" s="77"/>
      <c r="J22" s="77"/>
      <c r="K22" s="77"/>
      <c r="L22" s="77"/>
      <c r="M22" s="77"/>
      <c r="N22" s="77"/>
      <c r="O22" s="77"/>
      <c r="P22" s="77"/>
      <c r="Q22" s="77"/>
      <c r="R22" s="65"/>
      <c r="S22" s="65"/>
    </row>
    <row r="23" spans="2:19" ht="15" customHeight="1" x14ac:dyDescent="0.3">
      <c r="B23" s="8"/>
      <c r="C23" s="9"/>
      <c r="D23" s="9"/>
      <c r="E23" s="10"/>
      <c r="F23" s="10"/>
    </row>
    <row r="24" spans="2:19" ht="15" customHeight="1" x14ac:dyDescent="0.3">
      <c r="B24" s="48" t="s">
        <v>0</v>
      </c>
      <c r="C24" s="79" t="s">
        <v>43</v>
      </c>
      <c r="D24" s="80"/>
      <c r="E24" s="54">
        <f>(E11+E12+E13+E14)</f>
        <v>0</v>
      </c>
      <c r="F24" s="40"/>
    </row>
    <row r="25" spans="2:19" ht="15" customHeight="1" x14ac:dyDescent="0.3">
      <c r="B25" s="8"/>
      <c r="C25" s="9"/>
      <c r="D25" s="9"/>
      <c r="E25" s="10"/>
      <c r="F25" s="10"/>
    </row>
    <row r="26" spans="2:19" ht="15" customHeight="1" x14ac:dyDescent="0.35">
      <c r="B26" s="8"/>
      <c r="C26" s="55" t="s">
        <v>14</v>
      </c>
      <c r="D26" s="11"/>
      <c r="E26" s="10"/>
      <c r="F26" s="10"/>
    </row>
    <row r="27" spans="2:19" ht="15" customHeight="1" x14ac:dyDescent="0.35">
      <c r="B27" s="49"/>
      <c r="C27" s="83" t="s">
        <v>15</v>
      </c>
      <c r="D27" s="84"/>
      <c r="E27" s="50"/>
      <c r="F27" s="12"/>
    </row>
    <row r="28" spans="2:19" ht="13" x14ac:dyDescent="0.3">
      <c r="B28" s="48" t="s">
        <v>0</v>
      </c>
      <c r="C28" s="81" t="s">
        <v>45</v>
      </c>
      <c r="D28" s="82"/>
      <c r="E28" s="51">
        <f>E16+E17+E18+E19+E20+E21-E22</f>
        <v>2694.74</v>
      </c>
      <c r="F28" s="12"/>
    </row>
    <row r="29" spans="2:19" ht="13" x14ac:dyDescent="0.3">
      <c r="B29" s="48" t="s">
        <v>4</v>
      </c>
      <c r="C29" s="81" t="s">
        <v>13</v>
      </c>
      <c r="D29" s="82"/>
      <c r="E29" s="51">
        <f>E15</f>
        <v>12</v>
      </c>
      <c r="F29" s="12"/>
    </row>
    <row r="30" spans="2:19" ht="13" x14ac:dyDescent="0.3">
      <c r="B30" s="48" t="s">
        <v>0</v>
      </c>
      <c r="C30" s="81" t="s">
        <v>16</v>
      </c>
      <c r="D30" s="82"/>
      <c r="E30" s="52">
        <f>E28*E29</f>
        <v>32336.879999999997</v>
      </c>
      <c r="F30" s="14"/>
    </row>
    <row r="31" spans="2:19" ht="13" x14ac:dyDescent="0.3">
      <c r="B31" s="48"/>
      <c r="C31" s="83" t="s">
        <v>17</v>
      </c>
      <c r="D31" s="84"/>
      <c r="E31" s="50"/>
      <c r="F31" s="12"/>
    </row>
    <row r="32" spans="2:19" ht="13" x14ac:dyDescent="0.3">
      <c r="B32" s="48" t="s">
        <v>1</v>
      </c>
      <c r="C32" s="81" t="s">
        <v>18</v>
      </c>
      <c r="D32" s="82"/>
      <c r="E32" s="51">
        <f>LOOKUP(E$30,'Monthly Tax Calculation '!C$44:C$47,'Monthly Tax Calculation '!G$44:G$47)</f>
        <v>0</v>
      </c>
      <c r="F32" s="12"/>
    </row>
    <row r="33" spans="2:9" ht="13" x14ac:dyDescent="0.3">
      <c r="B33" s="48" t="s">
        <v>4</v>
      </c>
      <c r="C33" s="81" t="s">
        <v>3</v>
      </c>
      <c r="D33" s="82"/>
      <c r="E33" s="51">
        <f>LOOKUP(E$30,'Monthly Tax Calculation '!C$44:C$47,'Monthly Tax Calculation '!E$44:E$47)</f>
        <v>0.2</v>
      </c>
      <c r="F33" s="12"/>
    </row>
    <row r="34" spans="2:9" ht="13" x14ac:dyDescent="0.3">
      <c r="B34" s="48" t="s">
        <v>2</v>
      </c>
      <c r="C34" s="81" t="s">
        <v>19</v>
      </c>
      <c r="D34" s="82"/>
      <c r="E34" s="51">
        <f>LOOKUP(E$30,'Monthly Tax Calculation '!C$44:C$47,'Monthly Tax Calculation '!D$44:D$47)</f>
        <v>0</v>
      </c>
      <c r="F34" s="12"/>
    </row>
    <row r="35" spans="2:9" ht="13" x14ac:dyDescent="0.3">
      <c r="B35" s="48" t="s">
        <v>0</v>
      </c>
      <c r="C35" s="81" t="s">
        <v>11</v>
      </c>
      <c r="D35" s="82"/>
      <c r="E35" s="51">
        <f>IF(((E30-E32)*(E33)+(E34))&lt;0,0,(E30-E32)*(E33)+(E34))</f>
        <v>6467.3760000000002</v>
      </c>
      <c r="F35" s="12"/>
    </row>
    <row r="36" spans="2:9" ht="13" x14ac:dyDescent="0.3">
      <c r="B36" s="48" t="s">
        <v>1</v>
      </c>
      <c r="C36" s="81" t="s">
        <v>20</v>
      </c>
      <c r="D36" s="82"/>
      <c r="E36" s="51">
        <f>H44</f>
        <v>10080</v>
      </c>
      <c r="F36" s="12"/>
    </row>
    <row r="37" spans="2:9" ht="13" x14ac:dyDescent="0.3">
      <c r="B37" s="48" t="s">
        <v>0</v>
      </c>
      <c r="C37" s="81" t="s">
        <v>12</v>
      </c>
      <c r="D37" s="82"/>
      <c r="E37" s="51">
        <f>IF(((E30-E32)*(E33)+(E34)-E36)&lt;0,0,(E30-E32)*(E33)+(E34)-E36)</f>
        <v>0</v>
      </c>
      <c r="F37" s="12"/>
    </row>
    <row r="38" spans="2:9" ht="13" x14ac:dyDescent="0.3">
      <c r="B38" s="48" t="s">
        <v>5</v>
      </c>
      <c r="C38" s="81" t="s">
        <v>13</v>
      </c>
      <c r="D38" s="82"/>
      <c r="E38" s="51">
        <f>E29</f>
        <v>12</v>
      </c>
      <c r="F38" s="12"/>
    </row>
    <row r="39" spans="2:9" ht="13" x14ac:dyDescent="0.3">
      <c r="B39" s="48" t="s">
        <v>0</v>
      </c>
      <c r="C39" s="83" t="s">
        <v>21</v>
      </c>
      <c r="D39" s="84"/>
      <c r="E39" s="53">
        <f>IF(((E35-E36)/E38)&lt;0,0,(E35-E36)/E38)</f>
        <v>0</v>
      </c>
      <c r="F39" s="41"/>
    </row>
    <row r="40" spans="2:9" ht="13" x14ac:dyDescent="0.3">
      <c r="B40" s="8"/>
      <c r="C40" s="20"/>
      <c r="D40" s="13"/>
      <c r="E40" s="14"/>
      <c r="F40" s="14"/>
    </row>
    <row r="42" spans="2:9" ht="13" x14ac:dyDescent="0.25">
      <c r="C42" s="68" t="s">
        <v>57</v>
      </c>
      <c r="D42" s="68"/>
      <c r="E42" s="68"/>
      <c r="F42" s="68"/>
      <c r="G42" s="68"/>
    </row>
    <row r="43" spans="2:9" ht="13" x14ac:dyDescent="0.25">
      <c r="C43" s="16" t="s">
        <v>9</v>
      </c>
      <c r="D43" s="16" t="s">
        <v>8</v>
      </c>
      <c r="E43" s="17" t="s">
        <v>7</v>
      </c>
      <c r="F43" s="42"/>
      <c r="G43" s="16" t="s">
        <v>6</v>
      </c>
      <c r="H43" s="16" t="s">
        <v>10</v>
      </c>
    </row>
    <row r="44" spans="2:9" ht="13" x14ac:dyDescent="0.3">
      <c r="C44" s="22">
        <v>0</v>
      </c>
      <c r="D44" s="22">
        <v>0</v>
      </c>
      <c r="E44" s="23">
        <v>0.2</v>
      </c>
      <c r="F44" s="23"/>
      <c r="G44" s="22">
        <v>0</v>
      </c>
      <c r="H44" s="22">
        <v>10080</v>
      </c>
      <c r="I44" s="31"/>
    </row>
    <row r="45" spans="2:9" x14ac:dyDescent="0.25">
      <c r="C45" s="25">
        <v>64200</v>
      </c>
      <c r="D45" s="25">
        <v>12840</v>
      </c>
      <c r="E45" s="26">
        <v>0.3</v>
      </c>
      <c r="F45" s="43"/>
      <c r="G45" s="25">
        <v>64200</v>
      </c>
      <c r="H45" s="24"/>
    </row>
    <row r="46" spans="2:9" x14ac:dyDescent="0.25">
      <c r="C46" s="18"/>
      <c r="D46" s="18"/>
      <c r="E46" s="19"/>
      <c r="F46" s="19"/>
      <c r="G46" s="18"/>
      <c r="H46" s="18"/>
    </row>
    <row r="47" spans="2:9" x14ac:dyDescent="0.25">
      <c r="C47" s="29" t="s">
        <v>23</v>
      </c>
      <c r="D47" s="21"/>
      <c r="E47" s="27"/>
      <c r="F47" s="27"/>
      <c r="G47" s="21"/>
      <c r="I47" s="21"/>
    </row>
    <row r="48" spans="2:9" ht="48.75" customHeight="1" x14ac:dyDescent="0.25">
      <c r="C48" s="69" t="s">
        <v>24</v>
      </c>
      <c r="D48" s="69"/>
      <c r="E48" s="69"/>
      <c r="F48" s="69"/>
      <c r="G48" s="69"/>
      <c r="H48" s="69"/>
      <c r="I48" s="28"/>
    </row>
    <row r="49" spans="3:9" ht="12.75" customHeight="1" x14ac:dyDescent="0.25">
      <c r="C49" s="30" t="s">
        <v>25</v>
      </c>
      <c r="D49" s="28"/>
      <c r="E49" s="28"/>
      <c r="F49" s="44"/>
      <c r="G49" s="28"/>
      <c r="H49" s="28"/>
      <c r="I49" s="28"/>
    </row>
    <row r="50" spans="3:9" ht="101" customHeight="1" x14ac:dyDescent="0.25">
      <c r="C50" s="70" t="s">
        <v>58</v>
      </c>
      <c r="D50" s="70"/>
      <c r="E50" s="70"/>
      <c r="F50" s="70"/>
      <c r="G50" s="70"/>
      <c r="H50" s="70"/>
    </row>
    <row r="51" spans="3:9" hidden="1" x14ac:dyDescent="0.25">
      <c r="C51" s="21" t="s">
        <v>51</v>
      </c>
    </row>
    <row r="52" spans="3:9" hidden="1" x14ac:dyDescent="0.25">
      <c r="C52" s="21" t="s">
        <v>52</v>
      </c>
    </row>
  </sheetData>
  <sheetProtection selectLockedCells="1"/>
  <mergeCells count="36">
    <mergeCell ref="C32:D32"/>
    <mergeCell ref="C38:D38"/>
    <mergeCell ref="C39:D39"/>
    <mergeCell ref="C31:D31"/>
    <mergeCell ref="C27:D27"/>
    <mergeCell ref="C33:D33"/>
    <mergeCell ref="C34:D34"/>
    <mergeCell ref="C35:D35"/>
    <mergeCell ref="C36:D36"/>
    <mergeCell ref="C37:D37"/>
    <mergeCell ref="C22:D22"/>
    <mergeCell ref="C24:D24"/>
    <mergeCell ref="C28:D28"/>
    <mergeCell ref="C29:D29"/>
    <mergeCell ref="C30:D30"/>
    <mergeCell ref="C17:D17"/>
    <mergeCell ref="C18:D18"/>
    <mergeCell ref="C19:D19"/>
    <mergeCell ref="C20:D20"/>
    <mergeCell ref="C21:D21"/>
    <mergeCell ref="E4:G4"/>
    <mergeCell ref="C7:E7"/>
    <mergeCell ref="C42:G42"/>
    <mergeCell ref="C48:H48"/>
    <mergeCell ref="C50:H50"/>
    <mergeCell ref="A5:E5"/>
    <mergeCell ref="G8:Q8"/>
    <mergeCell ref="C10:D10"/>
    <mergeCell ref="C9:D9"/>
    <mergeCell ref="C8:D8"/>
    <mergeCell ref="G19:Q19"/>
    <mergeCell ref="G21:Q21"/>
    <mergeCell ref="G20:Q20"/>
    <mergeCell ref="G22:Q22"/>
    <mergeCell ref="C15:D15"/>
    <mergeCell ref="C16:D16"/>
  </mergeCells>
  <conditionalFormatting sqref="E17">
    <cfRule type="expression" dxfId="1" priority="3">
      <formula>$E$10="N"</formula>
    </cfRule>
  </conditionalFormatting>
  <conditionalFormatting sqref="E16 E18:E22">
    <cfRule type="expression" dxfId="0" priority="2">
      <formula>$E$10="Y"</formula>
    </cfRule>
  </conditionalFormatting>
  <dataValidations count="1">
    <dataValidation type="list" allowBlank="1" showInputMessage="1" showErrorMessage="1" sqref="E8:E10" xr:uid="{42518F3A-135F-433E-8D14-B08BDF31671E}">
      <formula1>$C$51:$C$52</formula1>
    </dataValidation>
  </dataValidations>
  <pageMargins left="1.1417322834645669" right="0.55118110236220474" top="0.33" bottom="0.55000000000000004" header="0.51181102362204722" footer="0.51181102362204722"/>
  <pageSetup scale="67" orientation="portrait" horizontalDpi="120" verticalDpi="144"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EADDA20-B49C-4690-9A4E-4C02BF69E077}">
  <ds:schemaRefs>
    <ds:schemaRef ds:uri="http://schemas.microsoft.com/sharepoint/v3/contenttype/forms"/>
  </ds:schemaRefs>
</ds:datastoreItem>
</file>

<file path=customXml/itemProps2.xml><?xml version="1.0" encoding="utf-8"?>
<ds:datastoreItem xmlns:ds="http://schemas.openxmlformats.org/officeDocument/2006/customXml" ds:itemID="{27CB901C-6E33-416C-A63D-42158E6E3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EACDB3-1B74-4552-9C9F-528FC72A6C50}">
  <ds:schemaRefs>
    <ds:schemaRef ds:uri="http://purl.org/dc/elements/1.1/"/>
    <ds:schemaRef ds:uri="http://schemas.microsoft.com/office/2006/documentManagement/types"/>
    <ds:schemaRef ds:uri="71037282-4172-42af-8e02-c41ee92b0631"/>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20291ebb-8fd5-4a4a-b5a6-ec5249e68ab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Monthly Tax Calculation </vt:lpstr>
      <vt:lpstr>'Monthly Tax Calculation '!Print_Area</vt:lpstr>
      <vt:lpstr>Tax_Tables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Marema, Bazil</cp:lastModifiedBy>
  <cp:lastPrinted>2015-04-21T06:51:32Z</cp:lastPrinted>
  <dcterms:created xsi:type="dcterms:W3CDTF">2014-02-05T09:47:07Z</dcterms:created>
  <dcterms:modified xsi:type="dcterms:W3CDTF">2023-01-24T10:45:57Z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