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sharepoint.com/sites/za/pd/Compliance/PayrollAfrica/Angola/"/>
    </mc:Choice>
  </mc:AlternateContent>
  <xr:revisionPtr revIDLastSave="63" documentId="13_ncr:1_{017708FD-B620-4B74-B931-923E816CFA98}" xr6:coauthVersionLast="47" xr6:coauthVersionMax="47" xr10:uidLastSave="{658FB533-62C7-4CFF-B27F-681CA13EEB58}"/>
  <bookViews>
    <workbookView xWindow="10860" yWindow="2880" windowWidth="17940" windowHeight="10260" xr2:uid="{00000000-000D-0000-FFFF-FFFF00000000}"/>
  </bookViews>
  <sheets>
    <sheet name="Monthly" sheetId="16"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16" l="1"/>
  <c r="B31" i="16"/>
  <c r="B30" i="16"/>
  <c r="B29" i="16"/>
  <c r="B28" i="16"/>
  <c r="B27" i="16"/>
  <c r="B26" i="16"/>
  <c r="B25" i="16"/>
  <c r="B24" i="16"/>
  <c r="B23" i="16"/>
  <c r="B22" i="16"/>
  <c r="F9" i="16"/>
  <c r="F13" i="16" s="1"/>
  <c r="D31" i="16" l="1"/>
  <c r="G31" i="16" s="1"/>
  <c r="D32" i="16" l="1"/>
  <c r="G32" i="16" s="1"/>
  <c r="D28" i="16"/>
  <c r="G28" i="16" s="1"/>
  <c r="D24" i="16"/>
  <c r="G24" i="16" s="1"/>
  <c r="D21" i="16"/>
  <c r="G21" i="16" s="1"/>
  <c r="D27" i="16"/>
  <c r="G27" i="16" s="1"/>
  <c r="D23" i="16"/>
  <c r="G23" i="16" s="1"/>
  <c r="D30" i="16"/>
  <c r="G30" i="16" s="1"/>
  <c r="D26" i="16"/>
  <c r="G26" i="16" s="1"/>
  <c r="D22" i="16"/>
  <c r="G22" i="16" s="1"/>
  <c r="D29" i="16"/>
  <c r="G29" i="16" s="1"/>
  <c r="D25" i="16"/>
  <c r="G25" i="16" s="1"/>
  <c r="G33" i="16" l="1"/>
  <c r="F15" i="16" s="1"/>
</calcChain>
</file>

<file path=xl/sharedStrings.xml><?xml version="1.0" encoding="utf-8"?>
<sst xmlns="http://schemas.openxmlformats.org/spreadsheetml/2006/main" count="31" uniqueCount="30">
  <si>
    <t>Tax rate</t>
  </si>
  <si>
    <t>Enter amounts only in the grey fields</t>
  </si>
  <si>
    <t>and above</t>
  </si>
  <si>
    <t>Taxable Company Contributions</t>
  </si>
  <si>
    <t>Taxable Fringe Benefits</t>
  </si>
  <si>
    <t xml:space="preserve">Monthly Income Bracket </t>
  </si>
  <si>
    <t>PAYE for the current month</t>
  </si>
  <si>
    <t>ANGOLA</t>
  </si>
  <si>
    <t>KZ</t>
  </si>
  <si>
    <t>From (KZ)</t>
  </si>
  <si>
    <t>To (KZ)</t>
  </si>
  <si>
    <t>Taxable Income            (KZ)</t>
  </si>
  <si>
    <t>Net Taxable Pay</t>
  </si>
  <si>
    <t>Tax (KZ)</t>
  </si>
  <si>
    <t>Fixed Amount (KZ)</t>
  </si>
  <si>
    <t>Total Taxable Pay</t>
  </si>
  <si>
    <t>+</t>
  </si>
  <si>
    <t>=</t>
  </si>
  <si>
    <t>a</t>
  </si>
  <si>
    <t>b</t>
  </si>
  <si>
    <t>a - b</t>
  </si>
  <si>
    <t>As per tax tables</t>
  </si>
  <si>
    <t>Tax deduction</t>
  </si>
  <si>
    <t>Taxable earnings/allowances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</si>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</sst>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sz val="11"/>
      <color theme="1" tint="0.499984740745262"/>
      <name val="Sage Text"/>
    </font>
    <font>
      <sz val="11"/>
      <color theme="3"/>
      <name val="Sage Text"/>
    </font>
    <font>
      <sz val="11"/>
      <color rgb="FF00B050"/>
      <name val="Sage Text"/>
    </font>
    <font>
      <sz val="11"/>
      <color rgb="FF000000"/>
      <name val="Sage Text"/>
    </font>
    <font>
      <sz val="8"/>
      <name val="Sage Text"/>
    </font>
    <font>
      <sz val="9"/>
      <color rgb="FF63666A"/>
      <name val="Sage Text"/>
    </font>
    <font>
      <sz val="9"/>
      <name val="Sage Text"/>
    </font>
    <font>
      <i/>
      <sz val="9"/>
      <name val="Sage Text"/>
    </font>
    <font>
      <b/>
      <sz val="9"/>
      <name val="Sage Text"/>
    </font>
    <font>
      <i/>
      <sz val="8"/>
      <name val="Sage Text"/>
    </font>
    <font>
      <b/>
      <sz val="10"/>
      <color theme="3"/>
      <name val="Sage Text"/>
    </font>
    <font>
      <sz val="10"/>
      <color theme="1"/>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xf numFmtId="0" fontId="4" fillId="0" borderId="0" xfId="0" applyFont="1" applyAlignment="1">
      <alignment vertical="center"/>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2" fontId="2" fillId="0" borderId="0" xfId="0" applyNumberFormat="1" applyFont="1" applyAlignment="1">
      <alignment vertical="center"/>
    </xf>
    <xf numFmtId="0" fontId="3" fillId="0" borderId="0" xfId="0"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9" fillId="0" borderId="0" xfId="0" applyFont="1" applyAlignment="1">
      <alignment horizontal="right" vertical="center"/>
    </xf>
    <xf numFmtId="0" fontId="10" fillId="0" borderId="0" xfId="0" applyFont="1" applyAlignment="1">
      <alignment vertical="center"/>
    </xf>
    <xf numFmtId="16" fontId="11" fillId="0" borderId="0" xfId="0" quotePrefix="1" applyNumberFormat="1" applyFont="1" applyAlignment="1">
      <alignment horizontal="right" vertical="center"/>
    </xf>
    <xf numFmtId="0" fontId="10" fillId="0" borderId="0" xfId="0" quotePrefix="1" applyFont="1" applyAlignment="1">
      <alignment horizontal="right" vertical="center"/>
    </xf>
    <xf numFmtId="4" fontId="12" fillId="0" borderId="0" xfId="0" applyNumberFormat="1" applyFont="1" applyAlignment="1">
      <alignment vertical="center"/>
    </xf>
    <xf numFmtId="4" fontId="12" fillId="4" borderId="0" xfId="0" applyNumberFormat="1"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4" fontId="11" fillId="0" borderId="1" xfId="0" applyNumberFormat="1" applyFont="1" applyBorder="1" applyAlignment="1">
      <alignment vertical="center"/>
    </xf>
    <xf numFmtId="0" fontId="9" fillId="0" borderId="0" xfId="0" quotePrefix="1" applyFont="1" applyAlignment="1">
      <alignment horizontal="right" vertical="center"/>
    </xf>
    <xf numFmtId="4" fontId="11" fillId="0" borderId="0" xfId="0" applyNumberFormat="1" applyFont="1" applyAlignment="1">
      <alignment vertical="center"/>
    </xf>
    <xf numFmtId="0" fontId="13" fillId="0" borderId="0" xfId="0" applyFont="1" applyAlignment="1">
      <alignment vertical="center"/>
    </xf>
    <xf numFmtId="4" fontId="11" fillId="0" borderId="4" xfId="0" applyNumberFormat="1" applyFont="1" applyBorder="1" applyAlignment="1">
      <alignment vertical="center"/>
    </xf>
    <xf numFmtId="4" fontId="14" fillId="0" borderId="0" xfId="0" applyNumberFormat="1" applyFont="1" applyAlignment="1">
      <alignment vertical="center"/>
    </xf>
    <xf numFmtId="0" fontId="15" fillId="0" borderId="0" xfId="0" applyFont="1" applyAlignment="1">
      <alignment horizontal="right" vertical="center"/>
    </xf>
    <xf numFmtId="0" fontId="7" fillId="3" borderId="6" xfId="0" applyFont="1" applyFill="1" applyBorder="1" applyAlignment="1">
      <alignment horizontal="center" vertical="center"/>
    </xf>
    <xf numFmtId="4" fontId="16" fillId="0" borderId="2" xfId="0" applyNumberFormat="1" applyFont="1" applyBorder="1" applyAlignment="1">
      <alignment horizontal="right" vertical="center"/>
    </xf>
    <xf numFmtId="4" fontId="12" fillId="0" borderId="2" xfId="0" applyNumberFormat="1" applyFont="1" applyBorder="1" applyAlignment="1">
      <alignment vertical="center"/>
    </xf>
    <xf numFmtId="9" fontId="16" fillId="0" borderId="2" xfId="0" applyNumberFormat="1" applyFont="1" applyBorder="1" applyAlignment="1">
      <alignment horizontal="center" vertical="center"/>
    </xf>
    <xf numFmtId="4" fontId="2" fillId="0" borderId="0" xfId="0" applyNumberFormat="1" applyFont="1" applyAlignment="1">
      <alignment vertical="center"/>
    </xf>
    <xf numFmtId="10" fontId="16" fillId="0" borderId="2" xfId="0" applyNumberFormat="1" applyFont="1" applyBorder="1" applyAlignment="1">
      <alignment horizontal="center" vertical="center"/>
    </xf>
    <xf numFmtId="4" fontId="16" fillId="2" borderId="2" xfId="0" applyNumberFormat="1" applyFont="1" applyFill="1" applyBorder="1" applyAlignment="1">
      <alignment horizontal="right" vertical="center"/>
    </xf>
    <xf numFmtId="164" fontId="11" fillId="0" borderId="0" xfId="0" applyNumberFormat="1" applyFont="1" applyAlignment="1">
      <alignment horizontal="center" vertical="center"/>
    </xf>
    <xf numFmtId="4" fontId="11" fillId="0" borderId="3" xfId="0" applyNumberFormat="1" applyFont="1" applyBorder="1" applyAlignment="1">
      <alignment vertical="center"/>
    </xf>
    <xf numFmtId="0" fontId="17" fillId="0" borderId="0" xfId="0" applyFont="1"/>
    <xf numFmtId="0" fontId="18" fillId="0" borderId="0" xfId="0" applyFont="1" applyAlignment="1">
      <alignment vertical="center"/>
    </xf>
    <xf numFmtId="0" fontId="19" fillId="0" borderId="0" xfId="0" applyFont="1"/>
    <xf numFmtId="43" fontId="19" fillId="0" borderId="0" xfId="1" applyFont="1"/>
    <xf numFmtId="0" fontId="20" fillId="0" borderId="0" xfId="0" applyFont="1"/>
    <xf numFmtId="0" fontId="21" fillId="0" borderId="0" xfId="0" applyFont="1"/>
    <xf numFmtId="43" fontId="17" fillId="0" borderId="0" xfId="1" applyFont="1"/>
    <xf numFmtId="0" fontId="22" fillId="0" borderId="0" xfId="0" applyFont="1"/>
    <xf numFmtId="0" fontId="23" fillId="0" borderId="0" xfId="0" applyFont="1" applyAlignment="1">
      <alignment horizontal="right"/>
    </xf>
    <xf numFmtId="0" fontId="24" fillId="0" borderId="0" xfId="0" applyFont="1"/>
    <xf numFmtId="4" fontId="7" fillId="3" borderId="5" xfId="0" applyNumberFormat="1"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0" fontId="18" fillId="0" borderId="0" xfId="0" applyFont="1" applyAlignment="1">
      <alignment horizontal="left" vertical="top" wrapText="1"/>
    </xf>
    <xf numFmtId="0" fontId="7" fillId="3" borderId="5" xfId="0" applyFont="1" applyFill="1" applyBorder="1" applyAlignment="1">
      <alignment horizontal="center" vertical="center"/>
    </xf>
    <xf numFmtId="4" fontId="7" fillId="3" borderId="5" xfId="0" applyNumberFormat="1" applyFont="1" applyFill="1" applyBorder="1" applyAlignment="1">
      <alignment horizontal="center" vertical="center"/>
    </xf>
    <xf numFmtId="4" fontId="7" fillId="3" borderId="6" xfId="0" applyNumberFormat="1" applyFont="1" applyFill="1" applyBorder="1" applyAlignment="1">
      <alignment horizontal="center" vertical="center"/>
    </xf>
    <xf numFmtId="4" fontId="7" fillId="3" borderId="7"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82194</xdr:rowOff>
    </xdr:from>
    <xdr:to>
      <xdr:col>1</xdr:col>
      <xdr:colOff>1022350</xdr:colOff>
      <xdr:row>0</xdr:row>
      <xdr:rowOff>624904</xdr:rowOff>
    </xdr:to>
    <xdr:pic>
      <xdr:nvPicPr>
        <xdr:cNvPr id="3" name="Picture 2">
          <a:extLst>
            <a:ext uri="{FF2B5EF4-FFF2-40B4-BE49-F238E27FC236}">
              <a16:creationId xmlns:a16="http://schemas.microsoft.com/office/drawing/2014/main" id="{EC8C8A84-96DB-453A-B4A4-8242A1122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82194"/>
          <a:ext cx="958850" cy="542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EC37-2EB7-4BA9-B67D-0BE8A284678C}">
  <sheetPr>
    <tabColor rgb="FF00FF00"/>
  </sheetPr>
  <dimension ref="A1:U42"/>
  <sheetViews>
    <sheetView showGridLines="0" showRowColHeaders="0" tabSelected="1" topLeftCell="A31" zoomScaleNormal="100" zoomScaleSheetLayoutView="100" workbookViewId="0">
      <selection activeCell="F6" sqref="F6"/>
    </sheetView>
  </sheetViews>
  <sheetFormatPr defaultColWidth="9.140625" defaultRowHeight="12.75" x14ac:dyDescent="0.2"/>
  <cols>
    <col min="1" max="1" width="5.140625" style="46" customWidth="1"/>
    <col min="2" max="7" width="17.5703125" style="47" customWidth="1"/>
    <col min="8" max="8" width="9.140625" style="3"/>
    <col min="9" max="14" width="9.140625" style="47"/>
    <col min="15" max="15" width="9.140625" style="47" customWidth="1"/>
    <col min="16" max="16384" width="9.140625" style="47"/>
  </cols>
  <sheetData>
    <row r="1" spans="1:21" s="1" customFormat="1" ht="51" customHeight="1" x14ac:dyDescent="0.2">
      <c r="G1" s="2"/>
      <c r="H1" s="3"/>
    </row>
    <row r="2" spans="1:21" s="1" customFormat="1" ht="45.6" customHeight="1" x14ac:dyDescent="0.35">
      <c r="B2" s="4" t="s">
        <v>29</v>
      </c>
      <c r="C2" s="5"/>
      <c r="D2" s="5"/>
      <c r="E2" s="5"/>
      <c r="F2" s="6" t="s">
        <v>7</v>
      </c>
      <c r="G2" s="3"/>
    </row>
    <row r="3" spans="1:21" s="1" customFormat="1" ht="15.75" customHeight="1" x14ac:dyDescent="0.2">
      <c r="F3" s="2"/>
      <c r="G3" s="3"/>
      <c r="T3" s="7"/>
      <c r="U3" s="7"/>
    </row>
    <row r="4" spans="1:21" s="8" customFormat="1" ht="20.25" customHeight="1" x14ac:dyDescent="0.25">
      <c r="B4" s="9" t="s">
        <v>1</v>
      </c>
      <c r="C4" s="9"/>
      <c r="D4" s="9"/>
      <c r="E4" s="9"/>
      <c r="F4" s="10"/>
      <c r="G4" s="11"/>
      <c r="T4" s="12"/>
      <c r="U4" s="13"/>
    </row>
    <row r="5" spans="1:21" s="8" customFormat="1" ht="20.25" customHeight="1" x14ac:dyDescent="0.25">
      <c r="A5" s="14"/>
      <c r="B5" s="15"/>
      <c r="C5" s="15"/>
      <c r="D5" s="15"/>
      <c r="E5" s="15"/>
      <c r="F5" s="16" t="s">
        <v>8</v>
      </c>
      <c r="G5" s="11"/>
    </row>
    <row r="6" spans="1:21" s="8" customFormat="1" ht="20.25" customHeight="1" x14ac:dyDescent="0.25">
      <c r="A6" s="17"/>
      <c r="B6" s="18" t="s">
        <v>23</v>
      </c>
      <c r="C6" s="18"/>
      <c r="D6" s="18"/>
      <c r="E6" s="18"/>
      <c r="F6" s="19"/>
      <c r="G6" s="11"/>
    </row>
    <row r="7" spans="1:21" s="8" customFormat="1" ht="20.25" customHeight="1" x14ac:dyDescent="0.25">
      <c r="A7" s="17" t="s">
        <v>16</v>
      </c>
      <c r="B7" s="18" t="s">
        <v>3</v>
      </c>
      <c r="C7" s="18"/>
      <c r="D7" s="18"/>
      <c r="E7" s="18"/>
      <c r="F7" s="19">
        <v>0</v>
      </c>
      <c r="G7" s="11"/>
    </row>
    <row r="8" spans="1:21" s="8" customFormat="1" ht="20.25" customHeight="1" x14ac:dyDescent="0.25">
      <c r="A8" s="17" t="s">
        <v>16</v>
      </c>
      <c r="B8" s="20" t="s">
        <v>4</v>
      </c>
      <c r="C8" s="20"/>
      <c r="D8" s="20"/>
      <c r="E8" s="20"/>
      <c r="F8" s="19">
        <v>0</v>
      </c>
      <c r="G8" s="11"/>
    </row>
    <row r="9" spans="1:21" s="8" customFormat="1" ht="20.25" customHeight="1" x14ac:dyDescent="0.25">
      <c r="A9" s="17" t="s">
        <v>17</v>
      </c>
      <c r="B9" s="21" t="s">
        <v>15</v>
      </c>
      <c r="C9" s="21"/>
      <c r="D9" s="21"/>
      <c r="E9" s="21"/>
      <c r="F9" s="22">
        <f>SUM(F6:F8)</f>
        <v>0</v>
      </c>
      <c r="G9" s="11" t="s">
        <v>18</v>
      </c>
    </row>
    <row r="10" spans="1:21" s="8" customFormat="1" ht="20.25" customHeight="1" x14ac:dyDescent="0.25">
      <c r="A10" s="23"/>
      <c r="B10" s="21"/>
      <c r="C10" s="21"/>
      <c r="D10" s="21"/>
      <c r="E10" s="21"/>
      <c r="F10" s="24"/>
      <c r="G10" s="11"/>
    </row>
    <row r="11" spans="1:21" s="8" customFormat="1" ht="20.25" customHeight="1" x14ac:dyDescent="0.25">
      <c r="A11" s="17"/>
      <c r="B11" s="21" t="s">
        <v>22</v>
      </c>
      <c r="C11" s="20"/>
      <c r="D11" s="20"/>
      <c r="E11" s="20"/>
      <c r="F11" s="19">
        <v>0</v>
      </c>
      <c r="G11" s="11" t="s">
        <v>19</v>
      </c>
    </row>
    <row r="12" spans="1:21" s="8" customFormat="1" ht="20.25" customHeight="1" x14ac:dyDescent="0.25">
      <c r="A12" s="23"/>
      <c r="B12" s="21"/>
      <c r="C12" s="21"/>
      <c r="D12" s="21"/>
      <c r="E12" s="21"/>
      <c r="F12" s="24"/>
      <c r="G12" s="11"/>
    </row>
    <row r="13" spans="1:21" s="8" customFormat="1" ht="20.25" customHeight="1" x14ac:dyDescent="0.25">
      <c r="A13" s="17"/>
      <c r="B13" s="21" t="s">
        <v>12</v>
      </c>
      <c r="C13" s="21"/>
      <c r="D13" s="21"/>
      <c r="E13" s="21"/>
      <c r="F13" s="24">
        <f>IF(F9-F11&lt;0,0,F9-F11)</f>
        <v>0</v>
      </c>
      <c r="G13" s="11" t="s">
        <v>20</v>
      </c>
    </row>
    <row r="14" spans="1:21" s="8" customFormat="1" ht="20.25" customHeight="1" x14ac:dyDescent="0.25">
      <c r="A14" s="23"/>
      <c r="B14" s="20"/>
      <c r="C14" s="25"/>
      <c r="D14" s="25"/>
      <c r="E14" s="25"/>
      <c r="F14" s="18"/>
      <c r="G14" s="11"/>
    </row>
    <row r="15" spans="1:21" s="8" customFormat="1" ht="20.25" customHeight="1" thickBot="1" x14ac:dyDescent="0.3">
      <c r="A15" s="23"/>
      <c r="B15" s="21" t="s">
        <v>6</v>
      </c>
      <c r="C15" s="25"/>
      <c r="D15" s="25"/>
      <c r="E15" s="25"/>
      <c r="F15" s="26">
        <f>G33</f>
        <v>0</v>
      </c>
      <c r="G15" s="11" t="s">
        <v>21</v>
      </c>
    </row>
    <row r="16" spans="1:21" s="8" customFormat="1" ht="20.25" customHeight="1" thickTop="1" x14ac:dyDescent="0.25">
      <c r="A16" s="23"/>
      <c r="B16" s="21"/>
      <c r="C16" s="25"/>
      <c r="D16" s="25"/>
      <c r="E16" s="25"/>
      <c r="F16" s="25"/>
      <c r="G16" s="24"/>
      <c r="H16" s="11"/>
    </row>
    <row r="17" spans="1:10" s="8" customFormat="1" ht="11.25" customHeight="1" x14ac:dyDescent="0.25">
      <c r="A17" s="14"/>
      <c r="B17" s="27"/>
      <c r="C17" s="27"/>
      <c r="D17" s="27"/>
      <c r="E17" s="27"/>
      <c r="F17" s="27"/>
      <c r="G17" s="28"/>
      <c r="H17" s="11"/>
    </row>
    <row r="18" spans="1:10" s="8" customFormat="1" ht="20.25" customHeight="1" x14ac:dyDescent="0.25">
      <c r="A18" s="14"/>
      <c r="B18" s="51" t="s">
        <v>5</v>
      </c>
      <c r="C18" s="51"/>
      <c r="D18" s="48" t="s">
        <v>11</v>
      </c>
      <c r="E18" s="52" t="s">
        <v>0</v>
      </c>
      <c r="F18" s="49" t="s">
        <v>14</v>
      </c>
      <c r="G18" s="48" t="s">
        <v>13</v>
      </c>
      <c r="H18" s="11"/>
    </row>
    <row r="19" spans="1:10" s="8" customFormat="1" ht="20.25" customHeight="1" x14ac:dyDescent="0.25">
      <c r="A19" s="14"/>
      <c r="B19" s="29" t="s">
        <v>9</v>
      </c>
      <c r="C19" s="29" t="s">
        <v>10</v>
      </c>
      <c r="D19" s="49"/>
      <c r="E19" s="53"/>
      <c r="F19" s="54"/>
      <c r="G19" s="49"/>
      <c r="H19" s="11"/>
    </row>
    <row r="20" spans="1:10" s="8" customFormat="1" ht="20.25" customHeight="1" x14ac:dyDescent="0.25">
      <c r="A20" s="14"/>
      <c r="B20" s="30"/>
      <c r="C20" s="30"/>
      <c r="D20" s="31"/>
      <c r="E20" s="32"/>
      <c r="F20" s="30"/>
      <c r="G20" s="31"/>
      <c r="H20" s="11"/>
    </row>
    <row r="21" spans="1:10" s="8" customFormat="1" ht="20.25" customHeight="1" x14ac:dyDescent="0.25">
      <c r="A21" s="14"/>
      <c r="B21" s="30">
        <v>0</v>
      </c>
      <c r="C21" s="30">
        <v>100000</v>
      </c>
      <c r="D21" s="31">
        <f>IF(F$13&gt;=B21,IF(F$13&lt;=C21,F$13-C20,0),0)</f>
        <v>0</v>
      </c>
      <c r="E21" s="32">
        <v>0</v>
      </c>
      <c r="F21" s="30">
        <v>0</v>
      </c>
      <c r="G21" s="31">
        <f t="shared" ref="G21" si="0">IF(D21&gt;0,(D21*E21)+F21,0)</f>
        <v>0</v>
      </c>
      <c r="H21" s="11"/>
    </row>
    <row r="22" spans="1:10" s="8" customFormat="1" ht="20.25" customHeight="1" x14ac:dyDescent="0.25">
      <c r="A22" s="14"/>
      <c r="B22" s="30">
        <f t="shared" ref="B22:B32" si="1">C21+0.01</f>
        <v>100000.01</v>
      </c>
      <c r="C22" s="30">
        <v>150000</v>
      </c>
      <c r="D22" s="31">
        <f t="shared" ref="D22:D32" si="2">IF(F$13&gt;=B22,IF(F$13&lt;=C22,F$13-C21,0),0)</f>
        <v>0</v>
      </c>
      <c r="E22" s="32">
        <v>0.13</v>
      </c>
      <c r="F22" s="30">
        <v>6000</v>
      </c>
      <c r="G22" s="31">
        <f>IF(D22&gt;0,(D22*E22)+F22,0)</f>
        <v>0</v>
      </c>
      <c r="H22" s="11"/>
    </row>
    <row r="23" spans="1:10" s="8" customFormat="1" ht="20.25" customHeight="1" x14ac:dyDescent="0.25">
      <c r="A23" s="14"/>
      <c r="B23" s="30">
        <f t="shared" si="1"/>
        <v>150000.01</v>
      </c>
      <c r="C23" s="30">
        <v>200000</v>
      </c>
      <c r="D23" s="31">
        <f t="shared" si="2"/>
        <v>0</v>
      </c>
      <c r="E23" s="32">
        <v>0.16</v>
      </c>
      <c r="F23" s="30">
        <v>12500</v>
      </c>
      <c r="G23" s="31">
        <f>IF(D23&gt;0,(D23*E23)+F23,0)</f>
        <v>0</v>
      </c>
      <c r="H23" s="11"/>
    </row>
    <row r="24" spans="1:10" s="8" customFormat="1" ht="20.25" customHeight="1" x14ac:dyDescent="0.25">
      <c r="A24" s="14"/>
      <c r="B24" s="30">
        <f t="shared" si="1"/>
        <v>200000.01</v>
      </c>
      <c r="C24" s="30">
        <v>300000</v>
      </c>
      <c r="D24" s="31">
        <f t="shared" si="2"/>
        <v>0</v>
      </c>
      <c r="E24" s="32">
        <v>0.18</v>
      </c>
      <c r="F24" s="30">
        <v>31250</v>
      </c>
      <c r="G24" s="31">
        <f t="shared" ref="G24:G31" si="3">IF(D24&gt;0,(D24*E24)+F24,0)</f>
        <v>0</v>
      </c>
      <c r="H24" s="11"/>
    </row>
    <row r="25" spans="1:10" s="8" customFormat="1" ht="20.25" customHeight="1" x14ac:dyDescent="0.25">
      <c r="A25" s="14"/>
      <c r="B25" s="30">
        <f t="shared" si="1"/>
        <v>300000.01</v>
      </c>
      <c r="C25" s="30">
        <v>500000</v>
      </c>
      <c r="D25" s="31">
        <f t="shared" si="2"/>
        <v>0</v>
      </c>
      <c r="E25" s="32">
        <v>0.19</v>
      </c>
      <c r="F25" s="30">
        <v>49250</v>
      </c>
      <c r="G25" s="31">
        <f t="shared" si="3"/>
        <v>0</v>
      </c>
      <c r="H25" s="11"/>
    </row>
    <row r="26" spans="1:10" s="8" customFormat="1" ht="20.25" customHeight="1" x14ac:dyDescent="0.25">
      <c r="A26" s="14"/>
      <c r="B26" s="30">
        <f t="shared" si="1"/>
        <v>500000.01</v>
      </c>
      <c r="C26" s="30">
        <v>1000000</v>
      </c>
      <c r="D26" s="31">
        <f t="shared" si="2"/>
        <v>0</v>
      </c>
      <c r="E26" s="32">
        <v>0.2</v>
      </c>
      <c r="F26" s="30">
        <v>87250</v>
      </c>
      <c r="G26" s="31">
        <f t="shared" si="3"/>
        <v>0</v>
      </c>
      <c r="H26" s="11"/>
    </row>
    <row r="27" spans="1:10" s="8" customFormat="1" ht="20.25" customHeight="1" x14ac:dyDescent="0.25">
      <c r="A27" s="14"/>
      <c r="B27" s="30">
        <f t="shared" si="1"/>
        <v>1000000.01</v>
      </c>
      <c r="C27" s="30">
        <v>1500000</v>
      </c>
      <c r="D27" s="31">
        <f t="shared" si="2"/>
        <v>0</v>
      </c>
      <c r="E27" s="32">
        <v>0.21</v>
      </c>
      <c r="F27" s="30">
        <v>187249</v>
      </c>
      <c r="G27" s="31">
        <f t="shared" si="3"/>
        <v>0</v>
      </c>
      <c r="H27" s="11"/>
    </row>
    <row r="28" spans="1:10" s="8" customFormat="1" ht="20.25" customHeight="1" x14ac:dyDescent="0.25">
      <c r="A28" s="14"/>
      <c r="B28" s="30">
        <f t="shared" si="1"/>
        <v>1500000.01</v>
      </c>
      <c r="C28" s="30">
        <v>2000000</v>
      </c>
      <c r="D28" s="31">
        <f t="shared" si="2"/>
        <v>0</v>
      </c>
      <c r="E28" s="32">
        <v>0.22</v>
      </c>
      <c r="F28" s="30">
        <v>292249</v>
      </c>
      <c r="G28" s="31">
        <f t="shared" si="3"/>
        <v>0</v>
      </c>
      <c r="H28" s="11"/>
      <c r="J28" s="33"/>
    </row>
    <row r="29" spans="1:10" s="8" customFormat="1" ht="20.25" customHeight="1" x14ac:dyDescent="0.25">
      <c r="A29" s="14"/>
      <c r="B29" s="30">
        <f t="shared" si="1"/>
        <v>2000000.01</v>
      </c>
      <c r="C29" s="30">
        <v>2500000</v>
      </c>
      <c r="D29" s="31">
        <f t="shared" si="2"/>
        <v>0</v>
      </c>
      <c r="E29" s="32">
        <v>0.23</v>
      </c>
      <c r="F29" s="30">
        <v>402249</v>
      </c>
      <c r="G29" s="31">
        <f t="shared" si="3"/>
        <v>0</v>
      </c>
      <c r="H29" s="11"/>
    </row>
    <row r="30" spans="1:10" s="8" customFormat="1" ht="20.25" customHeight="1" x14ac:dyDescent="0.25">
      <c r="A30" s="14"/>
      <c r="B30" s="30">
        <f t="shared" si="1"/>
        <v>2500000.0099999998</v>
      </c>
      <c r="C30" s="30">
        <v>5000000</v>
      </c>
      <c r="D30" s="31">
        <f t="shared" si="2"/>
        <v>0</v>
      </c>
      <c r="E30" s="32">
        <v>0.24</v>
      </c>
      <c r="F30" s="30">
        <v>517249</v>
      </c>
      <c r="G30" s="31">
        <f t="shared" si="3"/>
        <v>0</v>
      </c>
      <c r="H30" s="11"/>
    </row>
    <row r="31" spans="1:10" s="8" customFormat="1" ht="20.25" customHeight="1" x14ac:dyDescent="0.25">
      <c r="A31" s="14"/>
      <c r="B31" s="30">
        <f t="shared" si="1"/>
        <v>5000000.01</v>
      </c>
      <c r="C31" s="30">
        <v>10000000</v>
      </c>
      <c r="D31" s="31">
        <f t="shared" si="2"/>
        <v>0</v>
      </c>
      <c r="E31" s="34">
        <v>0.245</v>
      </c>
      <c r="F31" s="30">
        <v>1117249</v>
      </c>
      <c r="G31" s="31">
        <f t="shared" si="3"/>
        <v>0</v>
      </c>
      <c r="H31" s="11"/>
    </row>
    <row r="32" spans="1:10" s="8" customFormat="1" ht="20.25" customHeight="1" x14ac:dyDescent="0.25">
      <c r="A32" s="14"/>
      <c r="B32" s="30">
        <f t="shared" si="1"/>
        <v>10000000.01</v>
      </c>
      <c r="C32" s="35" t="s">
        <v>2</v>
      </c>
      <c r="D32" s="31">
        <f t="shared" si="2"/>
        <v>0</v>
      </c>
      <c r="E32" s="32">
        <v>0.25</v>
      </c>
      <c r="F32" s="30">
        <v>2342248</v>
      </c>
      <c r="G32" s="31">
        <f>IF(D32&gt;0,(D32*E32)+F32,0)</f>
        <v>0</v>
      </c>
      <c r="H32" s="11"/>
    </row>
    <row r="33" spans="1:8" s="8" customFormat="1" ht="20.25" customHeight="1" thickBot="1" x14ac:dyDescent="0.3">
      <c r="A33" s="14"/>
      <c r="B33" s="20"/>
      <c r="C33" s="20"/>
      <c r="D33" s="24"/>
      <c r="E33" s="36"/>
      <c r="F33" s="36"/>
      <c r="G33" s="37">
        <f>SUM(G20:G32)</f>
        <v>0</v>
      </c>
      <c r="H33" s="11"/>
    </row>
    <row r="34" spans="1:8" s="8" customFormat="1" ht="20.25" customHeight="1" x14ac:dyDescent="0.25">
      <c r="A34" s="14"/>
      <c r="H34" s="11"/>
    </row>
    <row r="35" spans="1:8" s="38" customFormat="1" ht="12" x14ac:dyDescent="0.2">
      <c r="B35" s="39" t="s">
        <v>24</v>
      </c>
      <c r="C35" s="40"/>
      <c r="D35" s="41"/>
      <c r="E35" s="40"/>
      <c r="F35" s="42"/>
    </row>
    <row r="36" spans="1:8" s="38" customFormat="1" ht="22.35" customHeight="1" x14ac:dyDescent="0.15">
      <c r="B36" s="50" t="s">
        <v>25</v>
      </c>
      <c r="C36" s="50"/>
      <c r="D36" s="50"/>
      <c r="E36" s="50"/>
      <c r="F36" s="50"/>
    </row>
    <row r="37" spans="1:8" s="38" customFormat="1" ht="12" x14ac:dyDescent="0.2">
      <c r="B37" s="39" t="s">
        <v>26</v>
      </c>
      <c r="C37" s="40"/>
      <c r="D37" s="41"/>
      <c r="E37" s="40"/>
      <c r="F37" s="42"/>
    </row>
    <row r="38" spans="1:8" s="38" customFormat="1" ht="12" x14ac:dyDescent="0.2">
      <c r="B38" s="39" t="s">
        <v>27</v>
      </c>
      <c r="C38" s="40"/>
      <c r="D38" s="41"/>
      <c r="E38" s="40"/>
      <c r="F38" s="42"/>
    </row>
    <row r="39" spans="1:8" s="38" customFormat="1" ht="12" x14ac:dyDescent="0.2">
      <c r="B39" s="39" t="s">
        <v>28</v>
      </c>
      <c r="C39" s="40"/>
      <c r="D39" s="41"/>
      <c r="E39" s="40"/>
      <c r="F39" s="42"/>
    </row>
    <row r="40" spans="1:8" s="38" customFormat="1" ht="12" x14ac:dyDescent="0.2">
      <c r="B40" s="43"/>
      <c r="D40" s="44"/>
      <c r="F40" s="45"/>
    </row>
    <row r="41" spans="1:8" s="8" customFormat="1" ht="20.25" customHeight="1" x14ac:dyDescent="0.25">
      <c r="A41" s="14"/>
      <c r="H41" s="11"/>
    </row>
    <row r="42" spans="1:8" s="8" customFormat="1" ht="20.25" customHeight="1" x14ac:dyDescent="0.25">
      <c r="A42" s="14"/>
      <c r="H42" s="11"/>
    </row>
  </sheetData>
  <sheetProtection algorithmName="SHA-512" hashValue="X2z2A/5pKxn0Uk/Jxpz5A5TCkFleoejXlg0AypoLJQuORCzYCxlGxMgh7m5x3nIErTJgqiF0ItY/JYdLeL2NvQ==" saltValue="f/iRmQfnzUnce7BqszLyXA==" spinCount="100000" sheet="1" objects="1" scenarios="1" selectLockedCells="1"/>
  <mergeCells count="6">
    <mergeCell ref="G18:G19"/>
    <mergeCell ref="B36:F36"/>
    <mergeCell ref="B18:C18"/>
    <mergeCell ref="D18:D19"/>
    <mergeCell ref="E18:E19"/>
    <mergeCell ref="F18:F19"/>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291ebb-8fd5-4a4a-b5a6-ec5249e68ab7" xsi:nil="true"/>
    <lcf76f155ced4ddcb4097134ff3c332f xmlns="71037282-4172-42af-8e02-c41ee92b063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0fc0fa383de4e4d9ada61ecffda4811">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ac2491c323cc6a5fdaa5a9574a66d275"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F374A-9FA9-45EE-AD33-4AFFC56D1774}">
  <ds:schemaRefs>
    <ds:schemaRef ds:uri="71037282-4172-42af-8e02-c41ee92b0631"/>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20291ebb-8fd5-4a4a-b5a6-ec5249e68ab7"/>
    <ds:schemaRef ds:uri="http://www.w3.org/XML/1998/namespace"/>
    <ds:schemaRef ds:uri="http://purl.org/dc/dcmitype/"/>
  </ds:schemaRefs>
</ds:datastoreItem>
</file>

<file path=customXml/itemProps2.xml><?xml version="1.0" encoding="utf-8"?>
<ds:datastoreItem xmlns:ds="http://schemas.openxmlformats.org/officeDocument/2006/customXml" ds:itemID="{3E8E14C7-C560-4A30-BC2C-B04350410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90EED6-5650-4CEE-939A-9C3707777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2024-03-04T13:58:28Z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