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Z:\Ania\New brand\Tax Calcs\"/>
    </mc:Choice>
  </mc:AlternateContent>
  <xr:revisionPtr revIDLastSave="0" documentId="13_ncr:1_{57C3CDA6-412A-44CF-8004-BCEDA4FBBDA4}" xr6:coauthVersionLast="47" xr6:coauthVersionMax="47" xr10:uidLastSave="{00000000-0000-0000-0000-000000000000}"/>
  <workbookProtection workbookAlgorithmName="SHA-512" workbookHashValue="YSYEY2X2LsTjasL01AdVC/4fwT6bnHBt3kcNgcwm2kd3Ne+5ebN0IEkKq0kNN7F8E+/AMdLHA/7AjVUYuN1Fmg==" workbookSaltValue="yG9JqI7u47DBohcGZW/Aqg==" workbookSpinCount="100000" lockStructure="1"/>
  <bookViews>
    <workbookView xWindow="28680" yWindow="-120" windowWidth="29040" windowHeight="15840" xr2:uid="{7181C130-B5AA-42D1-BB36-2FF6E3C5DFAF}"/>
  </bookViews>
  <sheets>
    <sheet name="Monthly Tax Calculation" sheetId="1" r:id="rId1"/>
    <sheet name="Tax_Tables" sheetId="3"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1" l="1"/>
  <c r="E30" i="1"/>
  <c r="E39" i="1" s="1"/>
  <c r="E29" i="1"/>
  <c r="E31" i="1" s="1"/>
  <c r="E15" i="1"/>
  <c r="E13" i="1"/>
  <c r="E12" i="1"/>
  <c r="E34" i="1" l="1"/>
  <c r="E36" i="1" s="1"/>
  <c r="E40" i="1" s="1"/>
  <c r="E14" i="1" s="1"/>
  <c r="E25" i="1" s="1"/>
  <c r="E35" i="1"/>
  <c r="E33" i="1"/>
  <c r="E38" i="1" s="1"/>
</calcChain>
</file>

<file path=xl/sharedStrings.xml><?xml version="1.0" encoding="utf-8"?>
<sst xmlns="http://schemas.openxmlformats.org/spreadsheetml/2006/main" count="76" uniqueCount="61">
  <si>
    <t>Monthly PAYE calculation: Lesotho (April 2022 - March 2023)</t>
  </si>
  <si>
    <t>Is this employee a resident?</t>
  </si>
  <si>
    <t>Y</t>
  </si>
  <si>
    <t>Select Y or N (if employee is a non-resident who lives permanently outside Lesotho but who is engaged full-time in a business or trade in Lesotho, 'Y' should be selected). Non-residents are taxed at a standard rate of 25% and no tax credit is allowed</t>
  </si>
  <si>
    <t>Is this employee in part time employment or secondary employment?</t>
  </si>
  <si>
    <t>N</t>
  </si>
  <si>
    <t>Select Y or N. Employees in part-time employment or secondary employment are taxed at a standard rate of 30% and no tax credit is allowed</t>
  </si>
  <si>
    <t>Does this employee only receive Directors or Board Fees?</t>
  </si>
  <si>
    <t>Select Y or N. Directors/board members who receive only directors fees/board fees and/or sitting allowances are taxed at a standard rate of 30% and no tax credit is allowed</t>
  </si>
  <si>
    <t>Hide If non - resident then 25%</t>
  </si>
  <si>
    <t>Hide - If in part-time or secondary employment then 30%</t>
  </si>
  <si>
    <t xml:space="preserve">Hide - resident and normal employment </t>
  </si>
  <si>
    <t>Hide - If Direcor then 30%</t>
  </si>
  <si>
    <t>Periods in tax year</t>
  </si>
  <si>
    <t>Number of periods in tax year (for example 12 in a monthly company)</t>
  </si>
  <si>
    <t>Taxable salary/wage</t>
  </si>
  <si>
    <t>Taxbale salary/wage</t>
  </si>
  <si>
    <t>Directors fees/board fees/sitting alowances</t>
  </si>
  <si>
    <t>Only applicable for Directors/Board members who receive only directors fees/board fees and or sitting allowances</t>
  </si>
  <si>
    <t>Taxable allowances</t>
  </si>
  <si>
    <t>Value of taxable allowances</t>
  </si>
  <si>
    <t>Indirect Payments</t>
  </si>
  <si>
    <t>Taxable fringe benefits (only if not included in FBT)</t>
  </si>
  <si>
    <t>Other taxable earnings</t>
  </si>
  <si>
    <t>Other taxable earnigs for example overtime, commission etc.</t>
  </si>
  <si>
    <t>Periodic earnings (for example annual bonus)</t>
  </si>
  <si>
    <t>Any periodic earings, for example annual bonus</t>
  </si>
  <si>
    <t>Tax deductions</t>
  </si>
  <si>
    <t>=</t>
  </si>
  <si>
    <t>PAYE due in this period</t>
  </si>
  <si>
    <t>Calculation detail</t>
  </si>
  <si>
    <t>Tax on monthly/weekly earnings</t>
  </si>
  <si>
    <t>Monthly chargeable employment income</t>
  </si>
  <si>
    <t>x</t>
  </si>
  <si>
    <t>Months/weeks in tax year</t>
  </si>
  <si>
    <t>Annualised remuneration</t>
  </si>
  <si>
    <t xml:space="preserve">Calculate tax according to statutory tables </t>
  </si>
  <si>
    <t>-</t>
  </si>
  <si>
    <t>Lower bracket in statutory rates</t>
  </si>
  <si>
    <t>Percentage given</t>
  </si>
  <si>
    <t>+</t>
  </si>
  <si>
    <t>Fixed amount given</t>
  </si>
  <si>
    <t>Annual tax amount excluding tax credit</t>
  </si>
  <si>
    <t>Tax credit</t>
  </si>
  <si>
    <t>Annual tax amount including tax credit</t>
  </si>
  <si>
    <t>/</t>
  </si>
  <si>
    <t>Total tax due for the month</t>
  </si>
  <si>
    <t>Tax rates effective for 1 April 2022 - 31 March 2023</t>
  </si>
  <si>
    <t>Taxable Income</t>
  </si>
  <si>
    <t>Base Amount</t>
  </si>
  <si>
    <t>%</t>
  </si>
  <si>
    <t>Above Amount</t>
  </si>
  <si>
    <t>Tax Credits</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</si>
  <si>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</si>
  <si>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</si>
  <si>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</si>
  <si>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
No part of this publication may be reproduced in any form or by any means without the express permission in writing from Sage</t>
  </si>
  <si>
    <t>Tax Credit</t>
  </si>
  <si>
    <r>
      <t>Enter the applicable Y+ values in the</t>
    </r>
    <r>
      <rPr>
        <b/>
        <sz val="11"/>
        <color rgb="FFFF5800"/>
        <rFont val="Sage Text Medium"/>
      </rPr>
      <t xml:space="preserve"> </t>
    </r>
    <r>
      <rPr>
        <b/>
        <sz val="11"/>
        <color rgb="FF00D739"/>
        <rFont val="Sage Text Medium"/>
      </rPr>
      <t xml:space="preserve">green </t>
    </r>
    <r>
      <rPr>
        <b/>
        <sz val="11"/>
        <rFont val="Sage Text Medium"/>
      </rPr>
      <t>areas</t>
    </r>
  </si>
  <si>
    <t>Notes</t>
  </si>
  <si>
    <t>Type in the employee's contribution towards an approved superannuation fund (limited to 20% of employment income)  - for resident employees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</si>
</sst>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_(* \(#,##0\);_(* &quot;-&quot;_);_(@_)"/>
    <numFmt numFmtId="166" formatCode="0.0000"/>
  </numFmts>
  <fonts count="47" x14ac:knownFonts="1">
    <font>
      <sz val="11"/>
      <color theme="1"/>
      <name val="Calibri"/>
      <family val="2"/>
      <scheme val="minor"/>
    </font>
    <font>
      <sz val="11"/>
      <color theme="1"/>
      <name val="Calibri"/>
      <family val="2"/>
      <scheme val="minor"/>
    </font>
    <font>
      <sz val="10"/>
      <name val="Arial"/>
      <family val="2"/>
    </font>
    <font>
      <sz val="18"/>
      <name val="Arial"/>
      <family val="2"/>
    </font>
    <font>
      <i/>
      <sz val="8"/>
      <name val="Arial"/>
      <family val="2"/>
    </font>
    <font>
      <b/>
      <sz val="14"/>
      <color theme="0"/>
      <name val="Calibri"/>
      <family val="2"/>
      <scheme val="minor"/>
    </font>
    <font>
      <b/>
      <sz val="18"/>
      <name val="Arial"/>
      <family val="2"/>
    </font>
    <font>
      <sz val="11"/>
      <color theme="1"/>
      <name val="Arial"/>
      <family val="2"/>
    </font>
    <font>
      <sz val="22"/>
      <name val="Arial"/>
      <family val="2"/>
    </font>
    <font>
      <b/>
      <u/>
      <sz val="12"/>
      <name val="Arial"/>
      <family val="2"/>
    </font>
    <font>
      <b/>
      <sz val="11"/>
      <name val="Calibri"/>
      <family val="2"/>
      <scheme val="minor"/>
    </font>
    <font>
      <sz val="10"/>
      <name val="Calibri"/>
      <family val="2"/>
      <scheme val="minor"/>
    </font>
    <font>
      <b/>
      <i/>
      <sz val="10"/>
      <name val="Arial"/>
      <family val="2"/>
    </font>
    <font>
      <i/>
      <sz val="10"/>
      <name val="Arial"/>
      <family val="2"/>
    </font>
    <font>
      <b/>
      <sz val="10"/>
      <name val="Calibri"/>
      <family val="2"/>
      <scheme val="minor"/>
    </font>
    <font>
      <b/>
      <sz val="11"/>
      <name val="Arial"/>
      <family val="2"/>
    </font>
    <font>
      <b/>
      <sz val="10"/>
      <name val="Arial"/>
      <family val="2"/>
    </font>
    <font>
      <i/>
      <sz val="8"/>
      <name val="Calibri"/>
      <family val="2"/>
      <scheme val="minor"/>
    </font>
    <font>
      <b/>
      <sz val="10"/>
      <color theme="0"/>
      <name val="Calibri"/>
      <family val="2"/>
      <scheme val="minor"/>
    </font>
    <font>
      <b/>
      <sz val="10"/>
      <color rgb="FFFF0000"/>
      <name val="Arial"/>
      <family val="2"/>
    </font>
    <font>
      <sz val="11"/>
      <color rgb="FF595959"/>
      <name val="Arial"/>
      <family val="2"/>
    </font>
    <font>
      <sz val="8"/>
      <name val="Arial"/>
      <family val="2"/>
    </font>
    <font>
      <b/>
      <sz val="8"/>
      <name val="Arial"/>
      <family val="2"/>
    </font>
    <font>
      <sz val="10"/>
      <name val="Sage Text Medium"/>
    </font>
    <font>
      <b/>
      <u/>
      <sz val="12"/>
      <name val="Sage Text Medium"/>
    </font>
    <font>
      <b/>
      <sz val="11"/>
      <name val="Sage Text Medium"/>
    </font>
    <font>
      <b/>
      <sz val="11"/>
      <color rgb="FFFF5800"/>
      <name val="Sage Text Medium"/>
    </font>
    <font>
      <b/>
      <sz val="11"/>
      <color rgb="FF00D739"/>
      <name val="Sage Text Medium"/>
    </font>
    <font>
      <b/>
      <sz val="12"/>
      <color theme="0"/>
      <name val="Sage Text Medium"/>
    </font>
    <font>
      <i/>
      <sz val="10"/>
      <name val="Sage Text Light"/>
    </font>
    <font>
      <i/>
      <sz val="8"/>
      <name val="Sage Text Light"/>
    </font>
    <font>
      <i/>
      <sz val="9"/>
      <name val="Sage Text Light"/>
    </font>
    <font>
      <sz val="10"/>
      <name val="Sage UI"/>
    </font>
    <font>
      <b/>
      <i/>
      <sz val="10"/>
      <name val="Sage UI"/>
    </font>
    <font>
      <i/>
      <sz val="10"/>
      <name val="Sage UI"/>
    </font>
    <font>
      <b/>
      <sz val="10"/>
      <name val="Sage UI"/>
    </font>
    <font>
      <b/>
      <sz val="12"/>
      <name val="Sage UI"/>
    </font>
    <font>
      <b/>
      <sz val="9"/>
      <name val="Sage UI"/>
    </font>
    <font>
      <sz val="9"/>
      <name val="Sage UI"/>
    </font>
    <font>
      <sz val="8"/>
      <color theme="1"/>
      <name val="Sage Text Light"/>
    </font>
    <font>
      <sz val="10"/>
      <color theme="1"/>
      <name val="Sage Text Light"/>
    </font>
    <font>
      <i/>
      <sz val="8"/>
      <color theme="1"/>
      <name val="Sage Text Light"/>
    </font>
    <font>
      <sz val="9"/>
      <color theme="1"/>
      <name val="Sage Text Light"/>
    </font>
    <font>
      <sz val="11"/>
      <color theme="1"/>
      <name val="Sage Text Light"/>
    </font>
    <font>
      <i/>
      <sz val="10"/>
      <color theme="1"/>
      <name val="Sage Text Light"/>
    </font>
    <font>
      <i/>
      <sz val="9"/>
      <color theme="1"/>
      <name val="Sage Text Light"/>
    </font>
    <font>
      <b/>
      <sz val="9"/>
      <color theme="0"/>
      <name val="Sage UI"/>
    </font>
  </fonts>
  <fills count="8">
    <fill>
      <patternFill patternType="none"/>
    </fill>
    <fill>
      <patternFill patternType="gray125"/>
    </fill>
    <fill>
      <patternFill patternType="solid">
        <fgColor rgb="FF00DC00"/>
        <bgColor indexed="64"/>
      </patternFill>
    </fill>
    <fill>
      <patternFill patternType="solid">
        <fgColor rgb="FFFFFF00"/>
        <bgColor indexed="64"/>
      </patternFill>
    </fill>
    <fill>
      <patternFill patternType="solid">
        <fgColor theme="1"/>
        <bgColor indexed="64"/>
      </patternFill>
    </fill>
    <fill>
      <patternFill patternType="solid">
        <fgColor rgb="FF006362"/>
        <bgColor indexed="64"/>
      </patternFill>
    </fill>
    <fill>
      <patternFill patternType="solid">
        <fgColor rgb="FF00D739"/>
        <bgColor indexed="64"/>
      </patternFill>
    </fill>
    <fill>
      <patternFill patternType="solid">
        <fgColor theme="0" tint="-0.14999847407452621"/>
        <bgColor indexed="64"/>
      </patternFill>
    </fill>
  </fills>
  <borders count="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0" borderId="0"/>
  </cellStyleXfs>
  <cellXfs count="99">
    <xf numFmtId="0" fontId="0" fillId="0" borderId="0" xfId="0"/>
    <xf numFmtId="0" fontId="2" fillId="0" borderId="0" xfId="2"/>
    <xf numFmtId="0" fontId="4" fillId="0" borderId="0" xfId="2" applyFont="1"/>
    <xf numFmtId="43" fontId="5" fillId="0" borderId="1" xfId="1" applyFont="1" applyFill="1" applyBorder="1" applyAlignment="1">
      <alignment vertical="center"/>
    </xf>
    <xf numFmtId="43" fontId="5" fillId="0" borderId="0" xfId="1" applyFont="1" applyFill="1" applyBorder="1" applyAlignment="1">
      <alignment horizontal="center" vertical="center"/>
    </xf>
    <xf numFmtId="0" fontId="3" fillId="0" borderId="0" xfId="2" applyFont="1" applyAlignment="1">
      <alignment horizontal="right"/>
    </xf>
    <xf numFmtId="0" fontId="6" fillId="0" borderId="0" xfId="0" applyFont="1" applyAlignment="1">
      <alignment vertical="center"/>
    </xf>
    <xf numFmtId="0" fontId="7" fillId="0" borderId="0" xfId="0" applyFont="1"/>
    <xf numFmtId="2" fontId="8" fillId="0" borderId="0" xfId="0" applyNumberFormat="1" applyFont="1" applyAlignment="1">
      <alignment horizontal="right"/>
    </xf>
    <xf numFmtId="164" fontId="9" fillId="0" borderId="0" xfId="3" applyFont="1" applyFill="1" applyAlignment="1">
      <alignment horizontal="center"/>
    </xf>
    <xf numFmtId="49" fontId="10" fillId="0" borderId="0" xfId="1" applyNumberFormat="1" applyFont="1" applyFill="1" applyBorder="1" applyAlignment="1">
      <alignment horizontal="center"/>
    </xf>
    <xf numFmtId="165" fontId="2" fillId="0" borderId="0" xfId="3" applyNumberFormat="1" applyFont="1" applyFill="1" applyBorder="1" applyAlignment="1" applyProtection="1">
      <alignment horizontal="right"/>
      <protection locked="0"/>
    </xf>
    <xf numFmtId="165" fontId="2" fillId="0" borderId="0" xfId="3" applyNumberFormat="1" applyFont="1" applyFill="1" applyBorder="1" applyProtection="1">
      <protection locked="0"/>
    </xf>
    <xf numFmtId="164" fontId="2" fillId="0" borderId="0" xfId="3" applyFont="1" applyFill="1" applyBorder="1" applyProtection="1">
      <protection locked="0"/>
    </xf>
    <xf numFmtId="0" fontId="12" fillId="0" borderId="0" xfId="2" applyFont="1"/>
    <xf numFmtId="165" fontId="13" fillId="0" borderId="0" xfId="3" applyNumberFormat="1" applyFont="1" applyFill="1" applyBorder="1"/>
    <xf numFmtId="164" fontId="15" fillId="0" borderId="0" xfId="3" applyFont="1" applyFill="1" applyBorder="1"/>
    <xf numFmtId="164" fontId="2" fillId="0" borderId="0" xfId="3" applyFont="1" applyFill="1" applyBorder="1"/>
    <xf numFmtId="164" fontId="13" fillId="0" borderId="0" xfId="3" applyFont="1" applyFill="1" applyBorder="1"/>
    <xf numFmtId="164" fontId="16" fillId="0" borderId="0" xfId="3" applyFont="1" applyFill="1" applyBorder="1"/>
    <xf numFmtId="0" fontId="16" fillId="0" borderId="0" xfId="2" applyFont="1"/>
    <xf numFmtId="0" fontId="13" fillId="0" borderId="0" xfId="2" applyFont="1"/>
    <xf numFmtId="0" fontId="17" fillId="0" borderId="0" xfId="2" applyFont="1"/>
    <xf numFmtId="0" fontId="18" fillId="4" borderId="0" xfId="2" applyFont="1" applyFill="1" applyAlignment="1">
      <alignment horizontal="center" vertical="center"/>
    </xf>
    <xf numFmtId="166" fontId="18" fillId="4" borderId="0" xfId="2" applyNumberFormat="1" applyFont="1" applyFill="1" applyAlignment="1">
      <alignment horizontal="center" vertical="center"/>
    </xf>
    <xf numFmtId="166" fontId="18" fillId="0" borderId="0" xfId="2" applyNumberFormat="1" applyFont="1" applyAlignment="1">
      <alignment horizontal="center" vertical="center"/>
    </xf>
    <xf numFmtId="0" fontId="11" fillId="0" borderId="5" xfId="2" applyFont="1" applyBorder="1" applyAlignment="1">
      <alignment horizontal="center"/>
    </xf>
    <xf numFmtId="166" fontId="11" fillId="0" borderId="5" xfId="2" applyNumberFormat="1" applyFont="1" applyBorder="1" applyAlignment="1">
      <alignment horizontal="center"/>
    </xf>
    <xf numFmtId="0" fontId="19" fillId="0" borderId="0" xfId="2" applyFont="1"/>
    <xf numFmtId="0" fontId="11" fillId="0" borderId="6" xfId="2" applyFont="1" applyBorder="1" applyAlignment="1">
      <alignment horizontal="center"/>
    </xf>
    <xf numFmtId="166" fontId="11" fillId="0" borderId="6" xfId="2" applyNumberFormat="1" applyFont="1" applyBorder="1" applyAlignment="1">
      <alignment horizontal="center"/>
    </xf>
    <xf numFmtId="0" fontId="2" fillId="0" borderId="0" xfId="2" applyAlignment="1">
      <alignment horizontal="center"/>
    </xf>
    <xf numFmtId="166" fontId="2" fillId="0" borderId="0" xfId="2" applyNumberFormat="1" applyAlignment="1">
      <alignment horizontal="center"/>
    </xf>
    <xf numFmtId="164" fontId="2" fillId="0" borderId="0" xfId="3" applyFont="1" applyFill="1"/>
    <xf numFmtId="0" fontId="20" fillId="0" borderId="0" xfId="0" applyFont="1" applyAlignment="1">
      <alignment vertical="center" wrapText="1"/>
    </xf>
    <xf numFmtId="0" fontId="21" fillId="0" borderId="0" xfId="2" applyFont="1"/>
    <xf numFmtId="0" fontId="22" fillId="0" borderId="0" xfId="2" applyFont="1"/>
    <xf numFmtId="2" fontId="21" fillId="0" borderId="0" xfId="2" applyNumberFormat="1" applyFont="1"/>
    <xf numFmtId="2" fontId="21" fillId="0" borderId="0" xfId="5" applyNumberFormat="1" applyFont="1"/>
    <xf numFmtId="0" fontId="2" fillId="0" borderId="0" xfId="2" applyBorder="1"/>
    <xf numFmtId="49" fontId="10" fillId="0" borderId="0" xfId="1" applyNumberFormat="1" applyFont="1" applyBorder="1" applyAlignment="1">
      <alignment horizontal="center"/>
    </xf>
    <xf numFmtId="0" fontId="23" fillId="0" borderId="0" xfId="2" applyFont="1"/>
    <xf numFmtId="164" fontId="23" fillId="0" borderId="0" xfId="3" applyFont="1" applyFill="1"/>
    <xf numFmtId="164" fontId="24" fillId="0" borderId="0" xfId="3" applyFont="1" applyFill="1" applyAlignment="1">
      <alignment horizontal="center"/>
    </xf>
    <xf numFmtId="0" fontId="30" fillId="0" borderId="0" xfId="2" applyFont="1" applyAlignment="1">
      <alignment horizontal="left"/>
    </xf>
    <xf numFmtId="0" fontId="29" fillId="0" borderId="0" xfId="2" applyFont="1" applyAlignment="1">
      <alignment horizontal="left"/>
    </xf>
    <xf numFmtId="0" fontId="31" fillId="0" borderId="0" xfId="0" applyFont="1" applyBorder="1" applyAlignment="1">
      <alignment horizontal="left" wrapText="1"/>
    </xf>
    <xf numFmtId="0" fontId="31" fillId="0" borderId="0" xfId="2" applyFont="1" applyBorder="1" applyAlignment="1">
      <alignment horizontal="left"/>
    </xf>
    <xf numFmtId="0" fontId="31" fillId="0" borderId="0" xfId="0" applyFont="1" applyBorder="1" applyAlignment="1">
      <alignment wrapText="1"/>
    </xf>
    <xf numFmtId="0" fontId="31" fillId="0" borderId="0" xfId="2" applyFont="1" applyBorder="1" applyAlignment="1"/>
    <xf numFmtId="0" fontId="32" fillId="0" borderId="0" xfId="2" applyFont="1"/>
    <xf numFmtId="165" fontId="32" fillId="6" borderId="2" xfId="3" applyNumberFormat="1" applyFont="1" applyFill="1" applyBorder="1" applyAlignment="1" applyProtection="1">
      <alignment horizontal="right"/>
      <protection locked="0"/>
    </xf>
    <xf numFmtId="0" fontId="32" fillId="3" borderId="2" xfId="0" applyFont="1" applyFill="1" applyBorder="1"/>
    <xf numFmtId="0" fontId="32" fillId="0" borderId="2" xfId="0" applyFont="1" applyBorder="1" applyAlignment="1">
      <alignment horizontal="left"/>
    </xf>
    <xf numFmtId="165" fontId="32" fillId="6" borderId="2" xfId="3" applyNumberFormat="1" applyFont="1" applyFill="1" applyBorder="1" applyProtection="1">
      <protection locked="0"/>
    </xf>
    <xf numFmtId="164" fontId="32" fillId="6" borderId="2" xfId="3" applyFont="1" applyFill="1" applyBorder="1" applyProtection="1">
      <protection locked="0"/>
    </xf>
    <xf numFmtId="164" fontId="32" fillId="2" borderId="2" xfId="3" applyFont="1" applyFill="1" applyBorder="1" applyProtection="1">
      <protection locked="0"/>
    </xf>
    <xf numFmtId="0" fontId="33" fillId="0" borderId="0" xfId="2" applyFont="1"/>
    <xf numFmtId="165" fontId="34" fillId="0" borderId="0" xfId="3" applyNumberFormat="1" applyFont="1" applyFill="1" applyBorder="1"/>
    <xf numFmtId="164" fontId="35" fillId="0" borderId="7" xfId="3" applyFont="1" applyFill="1" applyBorder="1"/>
    <xf numFmtId="0" fontId="36" fillId="0" borderId="0" xfId="2" applyFont="1"/>
    <xf numFmtId="0" fontId="36" fillId="0" borderId="2" xfId="2" applyFont="1" applyBorder="1" applyAlignment="1">
      <alignment horizontal="center"/>
    </xf>
    <xf numFmtId="164" fontId="38" fillId="0" borderId="2" xfId="3" applyFont="1" applyFill="1" applyBorder="1"/>
    <xf numFmtId="165" fontId="32" fillId="0" borderId="0" xfId="3" applyNumberFormat="1" applyFont="1" applyFill="1" applyBorder="1"/>
    <xf numFmtId="0" fontId="37" fillId="0" borderId="0" xfId="2" applyFont="1"/>
    <xf numFmtId="164" fontId="38" fillId="7" borderId="2" xfId="3" applyFont="1" applyFill="1" applyBorder="1"/>
    <xf numFmtId="164" fontId="37" fillId="7" borderId="2" xfId="3" applyFont="1" applyFill="1" applyBorder="1"/>
    <xf numFmtId="0" fontId="35" fillId="0" borderId="2" xfId="2" applyFont="1" applyBorder="1"/>
    <xf numFmtId="0" fontId="40" fillId="0" borderId="0" xfId="2" applyFont="1"/>
    <xf numFmtId="164" fontId="40" fillId="0" borderId="0" xfId="3" applyFont="1" applyFill="1"/>
    <xf numFmtId="0" fontId="41" fillId="0" borderId="0" xfId="2" applyFont="1"/>
    <xf numFmtId="0" fontId="42" fillId="0" borderId="0" xfId="0" applyFont="1" applyAlignment="1">
      <alignment vertical="top" wrapText="1"/>
    </xf>
    <xf numFmtId="0" fontId="43" fillId="0" borderId="0" xfId="0" applyFont="1" applyAlignment="1">
      <alignment vertical="center" wrapText="1"/>
    </xf>
    <xf numFmtId="0" fontId="44" fillId="0" borderId="0" xfId="2" applyFont="1" applyAlignment="1">
      <alignment horizontal="center"/>
    </xf>
    <xf numFmtId="0" fontId="45" fillId="0" borderId="0" xfId="0" applyFont="1" applyBorder="1" applyAlignment="1">
      <alignment horizontal="left" wrapText="1"/>
    </xf>
    <xf numFmtId="0" fontId="45" fillId="0" borderId="0" xfId="0" applyFont="1" applyBorder="1" applyAlignment="1">
      <alignment horizontal="left"/>
    </xf>
    <xf numFmtId="0" fontId="45" fillId="0" borderId="0" xfId="0" applyFont="1" applyBorder="1" applyAlignment="1">
      <alignment wrapText="1"/>
    </xf>
    <xf numFmtId="0" fontId="45" fillId="0" borderId="0" xfId="2" applyFont="1" applyBorder="1" applyAlignment="1"/>
    <xf numFmtId="0" fontId="42" fillId="0" borderId="0" xfId="2" applyFont="1" applyAlignment="1">
      <alignment horizontal="left" vertical="top" wrapText="1"/>
    </xf>
    <xf numFmtId="0" fontId="38" fillId="0" borderId="3" xfId="2" applyFont="1" applyBorder="1" applyAlignment="1">
      <alignment horizontal="left"/>
    </xf>
    <xf numFmtId="0" fontId="38" fillId="0" borderId="4" xfId="2" applyFont="1" applyBorder="1" applyAlignment="1">
      <alignment horizontal="left"/>
    </xf>
    <xf numFmtId="0" fontId="37" fillId="7" borderId="3" xfId="2" applyFont="1" applyFill="1" applyBorder="1" applyAlignment="1">
      <alignment horizontal="left"/>
    </xf>
    <xf numFmtId="0" fontId="37" fillId="7" borderId="4" xfId="2" applyFont="1" applyFill="1" applyBorder="1" applyAlignment="1">
      <alignment horizontal="left"/>
    </xf>
    <xf numFmtId="0" fontId="14" fillId="0" borderId="0" xfId="2" applyFont="1" applyAlignment="1">
      <alignment vertical="center"/>
    </xf>
    <xf numFmtId="0" fontId="39" fillId="0" borderId="0" xfId="0" applyFont="1" applyAlignment="1">
      <alignment horizontal="left" vertical="center"/>
    </xf>
    <xf numFmtId="0" fontId="42" fillId="0" borderId="0" xfId="0" applyFont="1" applyAlignment="1">
      <alignment horizontal="left" vertical="top" wrapText="1"/>
    </xf>
    <xf numFmtId="0" fontId="42" fillId="0" borderId="0" xfId="0" applyFont="1" applyAlignment="1">
      <alignment horizontal="left" vertical="center"/>
    </xf>
    <xf numFmtId="0" fontId="35" fillId="0" borderId="3" xfId="2" applyFont="1" applyFill="1" applyBorder="1" applyAlignment="1">
      <alignment horizontal="left"/>
    </xf>
    <xf numFmtId="0" fontId="35" fillId="0" borderId="4" xfId="2" applyFont="1" applyFill="1" applyBorder="1" applyAlignment="1">
      <alignment horizontal="left"/>
    </xf>
    <xf numFmtId="0" fontId="32" fillId="0" borderId="2" xfId="0" applyFont="1" applyBorder="1" applyAlignment="1">
      <alignment horizontal="left"/>
    </xf>
    <xf numFmtId="0" fontId="32" fillId="0" borderId="2" xfId="2" applyFont="1" applyBorder="1" applyAlignment="1">
      <alignment horizontal="left"/>
    </xf>
    <xf numFmtId="0" fontId="3" fillId="0" borderId="0" xfId="2" applyFont="1" applyAlignment="1">
      <alignment horizontal="right"/>
    </xf>
    <xf numFmtId="43" fontId="28" fillId="5" borderId="0" xfId="1" applyFont="1" applyFill="1" applyBorder="1" applyAlignment="1">
      <alignment horizontal="center" vertical="center"/>
    </xf>
    <xf numFmtId="49" fontId="25" fillId="0" borderId="0" xfId="1" applyNumberFormat="1" applyFont="1" applyBorder="1" applyAlignment="1">
      <alignment horizontal="center"/>
    </xf>
    <xf numFmtId="0" fontId="46" fillId="5" borderId="2" xfId="2" applyFont="1" applyFill="1" applyBorder="1"/>
    <xf numFmtId="0" fontId="38" fillId="0" borderId="2" xfId="2" applyFont="1" applyBorder="1"/>
    <xf numFmtId="2" fontId="38" fillId="0" borderId="2" xfId="2" applyNumberFormat="1" applyFont="1" applyBorder="1"/>
    <xf numFmtId="0" fontId="38" fillId="0" borderId="0" xfId="2" applyFont="1"/>
    <xf numFmtId="0" fontId="38" fillId="0" borderId="2" xfId="4" applyFont="1" applyBorder="1"/>
  </cellXfs>
  <cellStyles count="6">
    <cellStyle name="Comma" xfId="1" builtinId="3"/>
    <cellStyle name="Comma 2" xfId="3" xr:uid="{1EFC3AF1-7502-4771-BBFE-2590EF98F52E}"/>
    <cellStyle name="Normal" xfId="0" builtinId="0"/>
    <cellStyle name="Normal 2" xfId="2" xr:uid="{671F1EA7-E5D6-458C-8A86-B1A2121808D6}"/>
    <cellStyle name="Normal 4" xfId="5" xr:uid="{0D2376F8-3FC1-469B-9DE7-6BD6FFB64384}"/>
    <cellStyle name="Normal 5" xfId="4" xr:uid="{CE4E2488-6B30-4A8D-A817-D0D858D76FA4}"/>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00D7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85725</xdr:rowOff>
    </xdr:from>
    <xdr:to>
      <xdr:col>2</xdr:col>
      <xdr:colOff>539750</xdr:colOff>
      <xdr:row>3</xdr:row>
      <xdr:rowOff>46038</xdr:rowOff>
    </xdr:to>
    <xdr:pic>
      <xdr:nvPicPr>
        <xdr:cNvPr id="4" name="Picture 3">
          <a:extLst>
            <a:ext uri="{FF2B5EF4-FFF2-40B4-BE49-F238E27FC236}">
              <a16:creationId xmlns:a16="http://schemas.microsoft.com/office/drawing/2014/main" id="{612998A7-F4E2-40EA-98F4-F2F48C6955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85725"/>
          <a:ext cx="787400" cy="4460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1</xdr:row>
      <xdr:rowOff>38100</xdr:rowOff>
    </xdr:from>
    <xdr:to>
      <xdr:col>1</xdr:col>
      <xdr:colOff>825500</xdr:colOff>
      <xdr:row>4</xdr:row>
      <xdr:rowOff>96838</xdr:rowOff>
    </xdr:to>
    <xdr:pic>
      <xdr:nvPicPr>
        <xdr:cNvPr id="2" name="Picture 1">
          <a:extLst>
            <a:ext uri="{FF2B5EF4-FFF2-40B4-BE49-F238E27FC236}">
              <a16:creationId xmlns:a16="http://schemas.microsoft.com/office/drawing/2014/main" id="{275EC6F7-2F98-432B-8A89-C7F3DDEB87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61925"/>
          <a:ext cx="787400" cy="4397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esotho%20Monthly%20Tax%20Calculator%202022-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Tax Calculation "/>
    </sheetNames>
    <sheetDataSet>
      <sheetData sheetId="0">
        <row r="44">
          <cell r="C44">
            <v>0</v>
          </cell>
          <cell r="D44">
            <v>0</v>
          </cell>
          <cell r="E44">
            <v>0.2</v>
          </cell>
          <cell r="G44">
            <v>0</v>
          </cell>
        </row>
        <row r="45">
          <cell r="C45">
            <v>67440</v>
          </cell>
          <cell r="D45">
            <v>13488</v>
          </cell>
          <cell r="E45">
            <v>0.3</v>
          </cell>
          <cell r="G45">
            <v>67440</v>
          </cell>
        </row>
        <row r="47">
          <cell r="C47" t="str">
            <v>DISCLAIMER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94376-A6EC-4E0F-9F8F-517680368A60}">
  <dimension ref="A1:S54"/>
  <sheetViews>
    <sheetView showGridLines="0" showRowColHeaders="0" tabSelected="1" workbookViewId="0">
      <selection activeCell="E9" sqref="E9"/>
    </sheetView>
  </sheetViews>
  <sheetFormatPr defaultColWidth="0" defaultRowHeight="12.5" zeroHeight="1" x14ac:dyDescent="0.25"/>
  <cols>
    <col min="1" max="1" width="2.6328125" style="1" customWidth="1"/>
    <col min="2" max="2" width="5.08984375" style="1" customWidth="1"/>
    <col min="3" max="3" width="47.36328125" style="1" customWidth="1"/>
    <col min="4" max="4" width="10.7265625" style="1" customWidth="1"/>
    <col min="5" max="5" width="19.90625" style="33" bestFit="1" customWidth="1"/>
    <col min="6" max="6" width="3.08984375" style="33" customWidth="1"/>
    <col min="7" max="7" width="118.08984375" style="1" customWidth="1"/>
    <col min="8" max="8" width="11.36328125" style="2" hidden="1" customWidth="1"/>
    <col min="9" max="9" width="9.08984375" style="1" hidden="1" customWidth="1"/>
    <col min="10" max="19" width="0" style="1" hidden="1" customWidth="1"/>
    <col min="20" max="16384" width="9.08984375" style="1" hidden="1"/>
  </cols>
  <sheetData>
    <row r="1" spans="1:19" x14ac:dyDescent="0.25"/>
    <row r="2" spans="1:19" x14ac:dyDescent="0.25"/>
    <row r="3" spans="1:19" x14ac:dyDescent="0.25"/>
    <row r="4" spans="1:19" ht="11.5" customHeight="1" x14ac:dyDescent="0.45">
      <c r="E4" s="91"/>
      <c r="F4" s="91"/>
      <c r="G4" s="91"/>
    </row>
    <row r="5" spans="1:19" ht="27.5" x14ac:dyDescent="0.55000000000000004">
      <c r="A5" s="3"/>
      <c r="B5" s="92" t="s">
        <v>0</v>
      </c>
      <c r="C5" s="92"/>
      <c r="D5" s="92"/>
      <c r="E5" s="92"/>
      <c r="F5" s="4"/>
      <c r="G5" s="5"/>
      <c r="H5" s="6"/>
      <c r="I5" s="7"/>
      <c r="K5" s="8"/>
    </row>
    <row r="6" spans="1:19" x14ac:dyDescent="0.25">
      <c r="B6" s="41"/>
      <c r="C6" s="41"/>
      <c r="D6" s="41"/>
      <c r="E6" s="42"/>
    </row>
    <row r="7" spans="1:19" ht="15" customHeight="1" x14ac:dyDescent="0.35">
      <c r="B7" s="43"/>
      <c r="C7" s="93" t="s">
        <v>58</v>
      </c>
      <c r="D7" s="93"/>
      <c r="E7" s="93"/>
      <c r="F7" s="10"/>
    </row>
    <row r="8" spans="1:19" ht="15" customHeight="1" x14ac:dyDescent="0.35">
      <c r="B8" s="9"/>
      <c r="C8" s="40"/>
      <c r="D8" s="40"/>
      <c r="E8" s="40"/>
      <c r="F8" s="10"/>
      <c r="G8" s="73" t="s">
        <v>59</v>
      </c>
      <c r="H8" s="44"/>
      <c r="I8" s="45"/>
      <c r="J8" s="45"/>
      <c r="K8" s="45"/>
      <c r="L8" s="45"/>
      <c r="M8" s="45"/>
      <c r="N8" s="45"/>
      <c r="O8" s="45"/>
      <c r="P8" s="45"/>
      <c r="Q8" s="45"/>
    </row>
    <row r="9" spans="1:19" ht="29.4" customHeight="1" x14ac:dyDescent="0.25">
      <c r="B9" s="50"/>
      <c r="C9" s="90" t="s">
        <v>1</v>
      </c>
      <c r="D9" s="90"/>
      <c r="E9" s="51" t="s">
        <v>2</v>
      </c>
      <c r="F9" s="11"/>
      <c r="G9" s="74" t="s">
        <v>3</v>
      </c>
      <c r="H9" s="46"/>
      <c r="I9" s="46"/>
      <c r="J9" s="46"/>
      <c r="K9" s="46"/>
      <c r="L9" s="46"/>
      <c r="M9" s="46"/>
      <c r="N9" s="46"/>
      <c r="O9" s="46"/>
      <c r="P9" s="46"/>
      <c r="Q9" s="46"/>
      <c r="R9" s="39"/>
      <c r="S9" s="39"/>
    </row>
    <row r="10" spans="1:19" ht="15" customHeight="1" x14ac:dyDescent="0.25">
      <c r="B10" s="50"/>
      <c r="C10" s="90" t="s">
        <v>4</v>
      </c>
      <c r="D10" s="90"/>
      <c r="E10" s="51" t="s">
        <v>5</v>
      </c>
      <c r="F10" s="11"/>
      <c r="G10" s="75" t="s">
        <v>6</v>
      </c>
      <c r="H10" s="47"/>
      <c r="I10" s="47"/>
      <c r="J10" s="47"/>
      <c r="K10" s="47"/>
      <c r="L10" s="47"/>
      <c r="M10" s="47"/>
      <c r="N10" s="47"/>
      <c r="O10" s="47"/>
      <c r="P10" s="47"/>
      <c r="Q10" s="47"/>
      <c r="R10" s="39"/>
      <c r="S10" s="39"/>
    </row>
    <row r="11" spans="1:19" ht="28.5" customHeight="1" x14ac:dyDescent="0.25">
      <c r="B11" s="50"/>
      <c r="C11" s="89" t="s">
        <v>7</v>
      </c>
      <c r="D11" s="89"/>
      <c r="E11" s="51" t="s">
        <v>5</v>
      </c>
      <c r="F11" s="11"/>
      <c r="G11" s="74" t="s">
        <v>8</v>
      </c>
      <c r="H11" s="47"/>
      <c r="I11" s="47"/>
      <c r="J11" s="47"/>
      <c r="K11" s="47"/>
      <c r="L11" s="47"/>
      <c r="M11" s="47"/>
      <c r="N11" s="47"/>
      <c r="O11" s="47"/>
      <c r="P11" s="47"/>
      <c r="Q11" s="47"/>
      <c r="R11" s="39"/>
      <c r="S11" s="39"/>
    </row>
    <row r="12" spans="1:19" ht="15" hidden="1" customHeight="1" x14ac:dyDescent="0.25">
      <c r="B12" s="50"/>
      <c r="C12" s="52" t="s">
        <v>9</v>
      </c>
      <c r="D12" s="53"/>
      <c r="E12" s="51">
        <f>IF((AND(E9="N",E10="N",E11="N")),(E29*25/100),0)</f>
        <v>0</v>
      </c>
      <c r="F12" s="11"/>
      <c r="G12" s="75"/>
      <c r="H12" s="47"/>
      <c r="I12" s="47"/>
      <c r="J12" s="47"/>
      <c r="K12" s="47"/>
      <c r="L12" s="47"/>
      <c r="M12" s="47"/>
      <c r="N12" s="47"/>
      <c r="O12" s="47"/>
      <c r="P12" s="47"/>
      <c r="Q12" s="47"/>
      <c r="R12" s="39"/>
      <c r="S12" s="39"/>
    </row>
    <row r="13" spans="1:19" ht="15" hidden="1" customHeight="1" x14ac:dyDescent="0.25">
      <c r="B13" s="50"/>
      <c r="C13" s="52" t="s">
        <v>10</v>
      </c>
      <c r="D13" s="53"/>
      <c r="E13" s="51">
        <f>IF(E10="Y",(E29*30/100),0)</f>
        <v>0</v>
      </c>
      <c r="F13" s="11"/>
      <c r="G13" s="75"/>
      <c r="H13" s="47"/>
      <c r="I13" s="47"/>
      <c r="J13" s="47"/>
      <c r="K13" s="47"/>
      <c r="L13" s="47"/>
      <c r="M13" s="47"/>
      <c r="N13" s="47"/>
      <c r="O13" s="47"/>
      <c r="P13" s="47"/>
      <c r="Q13" s="47"/>
      <c r="R13" s="39"/>
      <c r="S13" s="39"/>
    </row>
    <row r="14" spans="1:19" ht="15" hidden="1" customHeight="1" x14ac:dyDescent="0.25">
      <c r="B14" s="50"/>
      <c r="C14" s="52" t="s">
        <v>11</v>
      </c>
      <c r="D14" s="53"/>
      <c r="E14" s="51">
        <f>IF((E12+E13+E15)&gt;0,0,E40)</f>
        <v>0</v>
      </c>
      <c r="F14" s="11"/>
      <c r="G14" s="75"/>
      <c r="H14" s="47"/>
      <c r="I14" s="47"/>
      <c r="J14" s="47"/>
      <c r="K14" s="47"/>
      <c r="L14" s="47"/>
      <c r="M14" s="47"/>
      <c r="N14" s="47"/>
      <c r="O14" s="47"/>
      <c r="P14" s="47"/>
      <c r="Q14" s="47"/>
      <c r="R14" s="39"/>
      <c r="S14" s="39"/>
    </row>
    <row r="15" spans="1:19" hidden="1" x14ac:dyDescent="0.25">
      <c r="B15" s="50"/>
      <c r="C15" s="52" t="s">
        <v>12</v>
      </c>
      <c r="D15" s="53"/>
      <c r="E15" s="51">
        <f>IF(E11="Y",(E18*30/100),0)</f>
        <v>0</v>
      </c>
      <c r="F15" s="11"/>
      <c r="G15" s="75"/>
      <c r="H15" s="47"/>
      <c r="I15" s="47"/>
      <c r="J15" s="47"/>
      <c r="K15" s="47"/>
      <c r="L15" s="47"/>
      <c r="M15" s="47"/>
      <c r="N15" s="47"/>
      <c r="O15" s="47"/>
      <c r="P15" s="47"/>
      <c r="Q15" s="47"/>
      <c r="R15" s="39"/>
      <c r="S15" s="39"/>
    </row>
    <row r="16" spans="1:19" ht="15" customHeight="1" x14ac:dyDescent="0.25">
      <c r="B16" s="50"/>
      <c r="C16" s="90" t="s">
        <v>13</v>
      </c>
      <c r="D16" s="90"/>
      <c r="E16" s="54">
        <v>12</v>
      </c>
      <c r="F16" s="12"/>
      <c r="G16" s="75" t="s">
        <v>14</v>
      </c>
      <c r="H16" s="47"/>
      <c r="I16" s="47"/>
      <c r="J16" s="47"/>
      <c r="K16" s="47"/>
      <c r="L16" s="47"/>
      <c r="M16" s="47"/>
      <c r="N16" s="47"/>
      <c r="O16" s="47"/>
      <c r="P16" s="47"/>
      <c r="Q16" s="47"/>
      <c r="R16" s="39"/>
      <c r="S16" s="39"/>
    </row>
    <row r="17" spans="2:19" ht="15" customHeight="1" x14ac:dyDescent="0.25">
      <c r="B17" s="50"/>
      <c r="C17" s="89" t="s">
        <v>15</v>
      </c>
      <c r="D17" s="89"/>
      <c r="E17" s="55"/>
      <c r="F17" s="13"/>
      <c r="G17" s="75" t="s">
        <v>16</v>
      </c>
      <c r="H17" s="47"/>
      <c r="I17" s="47"/>
      <c r="J17" s="47"/>
      <c r="K17" s="47"/>
      <c r="L17" s="47"/>
      <c r="M17" s="47"/>
      <c r="N17" s="47"/>
      <c r="O17" s="47"/>
      <c r="P17" s="47"/>
      <c r="Q17" s="47"/>
      <c r="R17" s="39"/>
      <c r="S17" s="39"/>
    </row>
    <row r="18" spans="2:19" ht="15" customHeight="1" x14ac:dyDescent="0.25">
      <c r="B18" s="50"/>
      <c r="C18" s="89" t="s">
        <v>17</v>
      </c>
      <c r="D18" s="89"/>
      <c r="E18" s="56"/>
      <c r="F18" s="13"/>
      <c r="G18" s="75" t="s">
        <v>18</v>
      </c>
      <c r="H18" s="47"/>
      <c r="I18" s="47"/>
      <c r="J18" s="47"/>
      <c r="K18" s="47"/>
      <c r="L18" s="47"/>
      <c r="M18" s="47"/>
      <c r="N18" s="47"/>
      <c r="O18" s="47"/>
      <c r="P18" s="47"/>
      <c r="Q18" s="47"/>
      <c r="R18" s="39"/>
      <c r="S18" s="39"/>
    </row>
    <row r="19" spans="2:19" ht="15" customHeight="1" x14ac:dyDescent="0.25">
      <c r="B19" s="50"/>
      <c r="C19" s="89" t="s">
        <v>19</v>
      </c>
      <c r="D19" s="89"/>
      <c r="E19" s="55"/>
      <c r="F19" s="13"/>
      <c r="G19" s="75" t="s">
        <v>20</v>
      </c>
      <c r="H19" s="47"/>
      <c r="I19" s="47"/>
      <c r="J19" s="47"/>
      <c r="K19" s="47"/>
      <c r="L19" s="47"/>
      <c r="M19" s="47"/>
      <c r="N19" s="47"/>
      <c r="O19" s="47"/>
      <c r="P19" s="47"/>
      <c r="Q19" s="47"/>
      <c r="R19" s="39"/>
      <c r="S19" s="39"/>
    </row>
    <row r="20" spans="2:19" ht="15" customHeight="1" x14ac:dyDescent="0.25">
      <c r="B20" s="50"/>
      <c r="C20" s="89" t="s">
        <v>21</v>
      </c>
      <c r="D20" s="89"/>
      <c r="E20" s="55"/>
      <c r="F20" s="13"/>
      <c r="G20" s="76" t="s">
        <v>22</v>
      </c>
      <c r="H20" s="48"/>
      <c r="I20" s="48"/>
      <c r="J20" s="48"/>
      <c r="K20" s="48"/>
      <c r="L20" s="48"/>
      <c r="M20" s="48"/>
      <c r="N20" s="48"/>
      <c r="O20" s="48"/>
      <c r="P20" s="48"/>
      <c r="Q20" s="48"/>
      <c r="R20" s="39"/>
      <c r="S20" s="39"/>
    </row>
    <row r="21" spans="2:19" ht="15" customHeight="1" x14ac:dyDescent="0.25">
      <c r="B21" s="50"/>
      <c r="C21" s="89" t="s">
        <v>23</v>
      </c>
      <c r="D21" s="89"/>
      <c r="E21" s="55"/>
      <c r="F21" s="13"/>
      <c r="G21" s="76" t="s">
        <v>24</v>
      </c>
      <c r="H21" s="48"/>
      <c r="I21" s="48"/>
      <c r="J21" s="48"/>
      <c r="K21" s="48"/>
      <c r="L21" s="48"/>
      <c r="M21" s="48"/>
      <c r="N21" s="48"/>
      <c r="O21" s="48"/>
      <c r="P21" s="48"/>
      <c r="Q21" s="48"/>
      <c r="R21" s="39"/>
      <c r="S21" s="39"/>
    </row>
    <row r="22" spans="2:19" ht="15" customHeight="1" x14ac:dyDescent="0.25">
      <c r="B22" s="50"/>
      <c r="C22" s="89" t="s">
        <v>25</v>
      </c>
      <c r="D22" s="89"/>
      <c r="E22" s="55"/>
      <c r="F22" s="13"/>
      <c r="G22" s="76" t="s">
        <v>26</v>
      </c>
      <c r="H22" s="48"/>
      <c r="I22" s="48"/>
      <c r="J22" s="48"/>
      <c r="K22" s="48"/>
      <c r="L22" s="48"/>
      <c r="M22" s="48"/>
      <c r="N22" s="48"/>
      <c r="O22" s="48"/>
      <c r="P22" s="48"/>
      <c r="Q22" s="48"/>
      <c r="R22" s="39"/>
      <c r="S22" s="39"/>
    </row>
    <row r="23" spans="2:19" ht="15" customHeight="1" x14ac:dyDescent="0.25">
      <c r="B23" s="50"/>
      <c r="C23" s="90" t="s">
        <v>27</v>
      </c>
      <c r="D23" s="90"/>
      <c r="E23" s="55"/>
      <c r="F23" s="13"/>
      <c r="G23" s="77" t="s">
        <v>60</v>
      </c>
      <c r="H23" s="49"/>
      <c r="I23" s="49"/>
      <c r="J23" s="49"/>
      <c r="K23" s="49"/>
      <c r="L23" s="49"/>
      <c r="M23" s="49"/>
      <c r="N23" s="49"/>
      <c r="O23" s="49"/>
      <c r="P23" s="49"/>
      <c r="Q23" s="49"/>
      <c r="R23" s="39"/>
      <c r="S23" s="39"/>
    </row>
    <row r="24" spans="2:19" ht="15" customHeight="1" x14ac:dyDescent="0.3">
      <c r="B24" s="50"/>
      <c r="C24" s="57"/>
      <c r="D24" s="57"/>
      <c r="E24" s="58"/>
      <c r="F24" s="15"/>
    </row>
    <row r="25" spans="2:19" ht="15" customHeight="1" thickBot="1" x14ac:dyDescent="0.35">
      <c r="B25" s="67" t="s">
        <v>28</v>
      </c>
      <c r="C25" s="87" t="s">
        <v>29</v>
      </c>
      <c r="D25" s="88"/>
      <c r="E25" s="59">
        <f>(E12+E13+E14+E15)</f>
        <v>0</v>
      </c>
      <c r="F25" s="16"/>
    </row>
    <row r="26" spans="2:19" ht="15" customHeight="1" thickTop="1" x14ac:dyDescent="0.3">
      <c r="C26" s="14"/>
      <c r="D26" s="14"/>
      <c r="E26" s="15"/>
      <c r="F26" s="15"/>
    </row>
    <row r="27" spans="2:19" ht="15" customHeight="1" x14ac:dyDescent="0.3">
      <c r="B27" s="50"/>
      <c r="C27" s="64" t="s">
        <v>30</v>
      </c>
      <c r="D27" s="60"/>
      <c r="E27" s="63"/>
      <c r="F27" s="15"/>
    </row>
    <row r="28" spans="2:19" ht="15" customHeight="1" x14ac:dyDescent="0.3">
      <c r="B28" s="61"/>
      <c r="C28" s="81" t="s">
        <v>31</v>
      </c>
      <c r="D28" s="82"/>
      <c r="E28" s="65"/>
      <c r="F28" s="17"/>
    </row>
    <row r="29" spans="2:19" x14ac:dyDescent="0.25">
      <c r="B29" s="67" t="s">
        <v>28</v>
      </c>
      <c r="C29" s="79" t="s">
        <v>32</v>
      </c>
      <c r="D29" s="80"/>
      <c r="E29" s="62">
        <f>E17+E18+E19+E20+E21+E22-E23</f>
        <v>0</v>
      </c>
      <c r="F29" s="17"/>
    </row>
    <row r="30" spans="2:19" x14ac:dyDescent="0.25">
      <c r="B30" s="67" t="s">
        <v>33</v>
      </c>
      <c r="C30" s="79" t="s">
        <v>34</v>
      </c>
      <c r="D30" s="80"/>
      <c r="E30" s="62">
        <f>E16</f>
        <v>12</v>
      </c>
      <c r="F30" s="17"/>
    </row>
    <row r="31" spans="2:19" ht="13" x14ac:dyDescent="0.3">
      <c r="B31" s="67" t="s">
        <v>28</v>
      </c>
      <c r="C31" s="79" t="s">
        <v>35</v>
      </c>
      <c r="D31" s="80"/>
      <c r="E31" s="62">
        <f>E29*E30</f>
        <v>0</v>
      </c>
      <c r="F31" s="18"/>
    </row>
    <row r="32" spans="2:19" x14ac:dyDescent="0.25">
      <c r="B32" s="67"/>
      <c r="C32" s="81" t="s">
        <v>36</v>
      </c>
      <c r="D32" s="82"/>
      <c r="E32" s="65"/>
      <c r="F32" s="17"/>
    </row>
    <row r="33" spans="2:9" x14ac:dyDescent="0.25">
      <c r="B33" s="67" t="s">
        <v>37</v>
      </c>
      <c r="C33" s="79" t="s">
        <v>38</v>
      </c>
      <c r="D33" s="80"/>
      <c r="E33" s="62">
        <f>LOOKUP(E$31,'[1]Monthly Tax Calculation '!C$44:C$47,'[1]Monthly Tax Calculation '!G$44:G$47)</f>
        <v>0</v>
      </c>
      <c r="F33" s="17"/>
    </row>
    <row r="34" spans="2:9" x14ac:dyDescent="0.25">
      <c r="B34" s="67" t="s">
        <v>33</v>
      </c>
      <c r="C34" s="79" t="s">
        <v>39</v>
      </c>
      <c r="D34" s="80"/>
      <c r="E34" s="62">
        <f>LOOKUP(E$31,'[1]Monthly Tax Calculation '!C$44:C$47,'[1]Monthly Tax Calculation '!E$44:E$47)</f>
        <v>0.2</v>
      </c>
      <c r="F34" s="17"/>
    </row>
    <row r="35" spans="2:9" x14ac:dyDescent="0.25">
      <c r="B35" s="67" t="s">
        <v>40</v>
      </c>
      <c r="C35" s="79" t="s">
        <v>41</v>
      </c>
      <c r="D35" s="80"/>
      <c r="E35" s="62">
        <f>LOOKUP(E$31,'[1]Monthly Tax Calculation '!C$44:C$47,'[1]Monthly Tax Calculation '!D$44:D$47)</f>
        <v>0</v>
      </c>
      <c r="F35" s="17"/>
    </row>
    <row r="36" spans="2:9" x14ac:dyDescent="0.25">
      <c r="B36" s="67" t="s">
        <v>28</v>
      </c>
      <c r="C36" s="79" t="s">
        <v>42</v>
      </c>
      <c r="D36" s="80"/>
      <c r="E36" s="62">
        <f>IF(((E31-E33)*(E34)+(E35))&lt;0,0,(E31-E33)*(E34)+(E35))</f>
        <v>0</v>
      </c>
      <c r="F36" s="17"/>
    </row>
    <row r="37" spans="2:9" x14ac:dyDescent="0.25">
      <c r="B37" s="67" t="s">
        <v>37</v>
      </c>
      <c r="C37" s="79" t="s">
        <v>43</v>
      </c>
      <c r="D37" s="80"/>
      <c r="E37" s="62">
        <f>H45</f>
        <v>10560</v>
      </c>
      <c r="F37" s="17"/>
    </row>
    <row r="38" spans="2:9" x14ac:dyDescent="0.25">
      <c r="B38" s="67" t="s">
        <v>28</v>
      </c>
      <c r="C38" s="79" t="s">
        <v>44</v>
      </c>
      <c r="D38" s="80"/>
      <c r="E38" s="62">
        <f>IF(((E31-E33)*(E34)+(E35)-E37)&lt;0,0,(E31-E33)*(E34)+(E35)-E37)</f>
        <v>0</v>
      </c>
      <c r="F38" s="17"/>
    </row>
    <row r="39" spans="2:9" x14ac:dyDescent="0.25">
      <c r="B39" s="67" t="s">
        <v>45</v>
      </c>
      <c r="C39" s="79" t="s">
        <v>34</v>
      </c>
      <c r="D39" s="80"/>
      <c r="E39" s="62">
        <f>E30</f>
        <v>12</v>
      </c>
      <c r="F39" s="17"/>
    </row>
    <row r="40" spans="2:9" ht="13" x14ac:dyDescent="0.3">
      <c r="B40" s="67" t="s">
        <v>28</v>
      </c>
      <c r="C40" s="81" t="s">
        <v>46</v>
      </c>
      <c r="D40" s="82"/>
      <c r="E40" s="66">
        <f>IF(((E36-E37)/E39)&lt;0,0,(E36-E37)/E39)</f>
        <v>0</v>
      </c>
      <c r="F40" s="19"/>
    </row>
    <row r="41" spans="2:9" ht="13" x14ac:dyDescent="0.3">
      <c r="C41" s="20"/>
      <c r="D41" s="21"/>
      <c r="E41" s="18"/>
      <c r="F41" s="18"/>
    </row>
    <row r="43" spans="2:9" ht="13" hidden="1" x14ac:dyDescent="0.25">
      <c r="C43" s="83" t="s">
        <v>47</v>
      </c>
      <c r="D43" s="83"/>
      <c r="E43" s="83"/>
      <c r="F43" s="83"/>
      <c r="G43" s="83"/>
      <c r="H43" s="22"/>
    </row>
    <row r="44" spans="2:9" ht="13" hidden="1" x14ac:dyDescent="0.25">
      <c r="C44" s="23" t="s">
        <v>48</v>
      </c>
      <c r="D44" s="23" t="s">
        <v>49</v>
      </c>
      <c r="E44" s="24" t="s">
        <v>50</v>
      </c>
      <c r="F44" s="25"/>
      <c r="G44" s="23" t="s">
        <v>51</v>
      </c>
      <c r="H44" s="23" t="s">
        <v>52</v>
      </c>
    </row>
    <row r="45" spans="2:9" ht="13" hidden="1" x14ac:dyDescent="0.3">
      <c r="C45" s="26">
        <v>0</v>
      </c>
      <c r="D45" s="26">
        <v>0</v>
      </c>
      <c r="E45" s="27">
        <v>0.2</v>
      </c>
      <c r="F45" s="27"/>
      <c r="G45" s="26">
        <v>0</v>
      </c>
      <c r="H45" s="26">
        <v>10560</v>
      </c>
      <c r="I45" s="28"/>
    </row>
    <row r="46" spans="2:9" ht="13" hidden="1" x14ac:dyDescent="0.3">
      <c r="C46" s="29">
        <v>67440</v>
      </c>
      <c r="D46" s="29">
        <v>13488</v>
      </c>
      <c r="E46" s="30">
        <v>0.3</v>
      </c>
      <c r="F46" s="30"/>
      <c r="G46" s="29">
        <v>67440</v>
      </c>
      <c r="H46" s="29"/>
    </row>
    <row r="47" spans="2:9" hidden="1" x14ac:dyDescent="0.25">
      <c r="C47" s="31"/>
      <c r="D47" s="31"/>
      <c r="E47" s="32"/>
      <c r="F47" s="32"/>
      <c r="G47" s="31"/>
      <c r="H47" s="31"/>
    </row>
    <row r="48" spans="2:9" ht="14.5" customHeight="1" x14ac:dyDescent="0.25">
      <c r="B48" s="84" t="s">
        <v>53</v>
      </c>
      <c r="C48" s="84"/>
      <c r="D48" s="68"/>
      <c r="E48" s="69"/>
      <c r="F48" s="69"/>
      <c r="G48" s="68"/>
      <c r="H48" s="70"/>
    </row>
    <row r="49" spans="2:9" ht="15" customHeight="1" x14ac:dyDescent="0.25">
      <c r="B49" s="85" t="s">
        <v>54</v>
      </c>
      <c r="C49" s="85"/>
      <c r="D49" s="85"/>
      <c r="E49" s="85"/>
      <c r="F49" s="85"/>
      <c r="G49" s="85"/>
      <c r="H49" s="71"/>
      <c r="I49" s="34"/>
    </row>
    <row r="50" spans="2:9" ht="12.75" customHeight="1" x14ac:dyDescent="0.25">
      <c r="B50" s="86" t="s">
        <v>55</v>
      </c>
      <c r="C50" s="86"/>
      <c r="D50" s="72"/>
      <c r="E50" s="72"/>
      <c r="F50" s="72"/>
      <c r="G50" s="72"/>
      <c r="H50" s="72"/>
      <c r="I50" s="34"/>
    </row>
    <row r="51" spans="2:9" ht="26.5" customHeight="1" x14ac:dyDescent="0.25">
      <c r="B51" s="78" t="s">
        <v>56</v>
      </c>
      <c r="C51" s="78"/>
      <c r="D51" s="78"/>
      <c r="E51" s="78"/>
      <c r="F51" s="78"/>
      <c r="G51" s="78"/>
      <c r="H51" s="78"/>
    </row>
    <row r="52" spans="2:9" hidden="1" x14ac:dyDescent="0.25">
      <c r="C52" s="1" t="s">
        <v>2</v>
      </c>
    </row>
    <row r="53" spans="2:9" hidden="1" x14ac:dyDescent="0.25">
      <c r="C53" s="1" t="s">
        <v>5</v>
      </c>
    </row>
    <row r="54" spans="2:9" x14ac:dyDescent="0.25"/>
  </sheetData>
  <sheetProtection algorithmName="SHA-512" hashValue="p0YZ6oRjxR1QruLOip6Dc6VEMF5sJ3Sdy2gUMlm0PsuexlhExjCx3jq6mDruy76kTh3e2sINQqFNDu/84Zu9CQ==" saltValue="5xkkSFj9mGbViP1tDh14BA==" spinCount="100000" sheet="1" objects="1" scenarios="1"/>
  <mergeCells count="33">
    <mergeCell ref="E4:G4"/>
    <mergeCell ref="B5:E5"/>
    <mergeCell ref="C7:E7"/>
    <mergeCell ref="C9:D9"/>
    <mergeCell ref="C10:D10"/>
    <mergeCell ref="C21:D21"/>
    <mergeCell ref="C22:D22"/>
    <mergeCell ref="C23:D23"/>
    <mergeCell ref="C11:D11"/>
    <mergeCell ref="C16:D16"/>
    <mergeCell ref="C17:D17"/>
    <mergeCell ref="C18:D18"/>
    <mergeCell ref="C19:D19"/>
    <mergeCell ref="C20:D20"/>
    <mergeCell ref="C38:D38"/>
    <mergeCell ref="C25:D25"/>
    <mergeCell ref="C28:D28"/>
    <mergeCell ref="C29:D29"/>
    <mergeCell ref="C30:D30"/>
    <mergeCell ref="C31:D31"/>
    <mergeCell ref="C32:D32"/>
    <mergeCell ref="C33:D33"/>
    <mergeCell ref="C34:D34"/>
    <mergeCell ref="C35:D35"/>
    <mergeCell ref="C36:D36"/>
    <mergeCell ref="C37:D37"/>
    <mergeCell ref="B51:H51"/>
    <mergeCell ref="C39:D39"/>
    <mergeCell ref="C40:D40"/>
    <mergeCell ref="C43:G43"/>
    <mergeCell ref="B48:C48"/>
    <mergeCell ref="B49:G49"/>
    <mergeCell ref="B50:C50"/>
  </mergeCells>
  <conditionalFormatting sqref="E18">
    <cfRule type="expression" dxfId="1" priority="2">
      <formula>$E$11="N"</formula>
    </cfRule>
  </conditionalFormatting>
  <conditionalFormatting sqref="E17 E19:E23">
    <cfRule type="expression" dxfId="0" priority="1">
      <formula>$E$11="Y"</formula>
    </cfRule>
  </conditionalFormatting>
  <dataValidations count="1">
    <dataValidation type="list" allowBlank="1" showInputMessage="1" showErrorMessage="1" sqref="E9:E11" xr:uid="{4FB84894-AA5A-4431-85E6-98D0EA19A30A}">
      <formula1>$C$52:$C$53</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2EF8F-A991-4DF0-953F-4767DEACBA20}">
  <dimension ref="A1:K11"/>
  <sheetViews>
    <sheetView showGridLines="0" showRowColHeaders="0" zoomScaleNormal="100" workbookViewId="0">
      <selection activeCell="E7" sqref="E7"/>
    </sheetView>
  </sheetViews>
  <sheetFormatPr defaultColWidth="0" defaultRowHeight="10" customHeight="1" zeroHeight="1" x14ac:dyDescent="0.2"/>
  <cols>
    <col min="1" max="1" width="1.453125" style="35" customWidth="1"/>
    <col min="2" max="2" width="16.90625" style="35" bestFit="1" customWidth="1"/>
    <col min="3" max="3" width="13.08984375" style="35" bestFit="1" customWidth="1"/>
    <col min="4" max="4" width="8.453125" style="35" customWidth="1"/>
    <col min="5" max="5" width="14.453125" style="35" bestFit="1" customWidth="1"/>
    <col min="6" max="6" width="8.453125" style="35" customWidth="1"/>
    <col min="7" max="7" width="15.90625" style="35" customWidth="1"/>
    <col min="8" max="8" width="13.54296875" style="35" customWidth="1"/>
    <col min="9" max="9" width="4.26953125" style="35" customWidth="1"/>
    <col min="10" max="11" width="0" style="35" hidden="1" customWidth="1"/>
    <col min="12" max="16384" width="40" style="35" hidden="1"/>
  </cols>
  <sheetData>
    <row r="1" spans="2:8" x14ac:dyDescent="0.2"/>
    <row r="2" spans="2:8" x14ac:dyDescent="0.2"/>
    <row r="3" spans="2:8" x14ac:dyDescent="0.2"/>
    <row r="4" spans="2:8" x14ac:dyDescent="0.2"/>
    <row r="5" spans="2:8" x14ac:dyDescent="0.2"/>
    <row r="6" spans="2:8" ht="2" customHeight="1" x14ac:dyDescent="0.25">
      <c r="B6" s="36"/>
    </row>
    <row r="7" spans="2:8" s="36" customFormat="1" ht="11.5" x14ac:dyDescent="0.25">
      <c r="B7" s="94" t="s">
        <v>48</v>
      </c>
      <c r="C7" s="94" t="s">
        <v>49</v>
      </c>
      <c r="D7" s="94" t="s">
        <v>50</v>
      </c>
      <c r="E7" s="94" t="s">
        <v>51</v>
      </c>
      <c r="F7" s="64"/>
      <c r="G7" s="94" t="s">
        <v>57</v>
      </c>
      <c r="H7" s="95">
        <v>10560</v>
      </c>
    </row>
    <row r="8" spans="2:8" ht="11.5" x14ac:dyDescent="0.25">
      <c r="B8" s="95">
        <v>0</v>
      </c>
      <c r="C8" s="95">
        <v>0</v>
      </c>
      <c r="D8" s="96">
        <v>0.2</v>
      </c>
      <c r="E8" s="95">
        <v>0</v>
      </c>
      <c r="F8" s="97"/>
      <c r="G8" s="97"/>
      <c r="H8" s="97"/>
    </row>
    <row r="9" spans="2:8" ht="11.5" x14ac:dyDescent="0.25">
      <c r="B9" s="98">
        <v>67440.009999999995</v>
      </c>
      <c r="C9" s="95">
        <v>13488</v>
      </c>
      <c r="D9" s="96">
        <v>0.3</v>
      </c>
      <c r="E9" s="98">
        <v>67440</v>
      </c>
      <c r="F9" s="97"/>
      <c r="G9" s="97"/>
      <c r="H9" s="97"/>
    </row>
    <row r="10" spans="2:8" x14ac:dyDescent="0.2">
      <c r="G10" s="37"/>
      <c r="H10" s="38"/>
    </row>
    <row r="11" spans="2:8" x14ac:dyDescent="0.2"/>
  </sheetData>
  <sheetProtection algorithmName="SHA-512" hashValue="zH1+eP8Z518WrblpdwXNjVfJ/yd69oe5VuHnxOBUigQBIOhBeZiQFQ2jf/BQTjbB1m9fQXRCY1T9hvagwnfTLQ==" saltValue="B1AdyqsdqulK97HzqCCi0g==" spinCount="100000" sheet="1" objects="1" selectLockedCells="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9BB56A4-E58D-421B-B234-154C1FC6ACBC}"/>
</file>

<file path=customXml/itemProps2.xml><?xml version="1.0" encoding="utf-8"?>
<ds:datastoreItem xmlns:ds="http://schemas.openxmlformats.org/officeDocument/2006/customXml" ds:itemID="{95B423CE-FAA7-433F-AFBB-19C501DEBC1C}"/>
</file>

<file path=customXml/itemProps3.xml><?xml version="1.0" encoding="utf-8"?>
<ds:datastoreItem xmlns:ds="http://schemas.openxmlformats.org/officeDocument/2006/customXml" ds:itemID="{754CF245-7549-46FF-8C59-450B480D65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Calculation</vt:lpstr>
      <vt:lpstr>Tax_Tables</vt:lpstr>
    </vt:vector>
  </TitlesOfParts>
  <Company>Sage Group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Strydom, Ania</dc:creator>
  <cp:lastModifiedBy>Strydom, Ania</cp:lastModifiedBy>
  <dcterms:created xsi:type="dcterms:W3CDTF">2022-06-08T09:30:36Z</dcterms:created>
  <dcterms:modified xsi:type="dcterms:W3CDTF">2022-06-08T10:03:49Z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