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https://sage365-my.sharepoint.com/personal/jacqui_ramakuela_sage_com/Documents/Desktop/Rebrand/Tax Calculator 2023/"/>
    </mc:Choice>
  </mc:AlternateContent>
  <xr:revisionPtr revIDLastSave="14" documentId="13_ncr:1_{4ECA8374-EE8E-458B-9797-520F8DC42823}" xr6:coauthVersionLast="47" xr6:coauthVersionMax="47" xr10:uidLastSave="{CC57BC3A-39A6-49D1-80CA-E259881AA0E0}"/>
  <bookViews>
    <workbookView xWindow="-110" yWindow="-110" windowWidth="19420" windowHeight="10420" activeTab="1" xr2:uid="{00000000-000D-0000-FFFF-FFFF00000000}"/>
  </bookViews>
  <sheets>
    <sheet name="Monthly Tax Calc" sheetId="15" r:id="rId1"/>
    <sheet name="YTD Tax Calc" sheetId="16" r:id="rId2"/>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16" l="1"/>
  <c r="B29" i="16" s="1"/>
  <c r="C29" i="16"/>
  <c r="B30" i="16" s="1"/>
  <c r="C27" i="16"/>
  <c r="B28" i="16" s="1"/>
  <c r="B18" i="15"/>
  <c r="B19" i="15"/>
  <c r="G17" i="16"/>
  <c r="D19" i="15" l="1"/>
  <c r="B20" i="15"/>
  <c r="D20" i="15" s="1"/>
  <c r="D18" i="15"/>
  <c r="D17" i="15"/>
  <c r="G13" i="16" l="1"/>
  <c r="D28" i="16" l="1"/>
  <c r="F28" i="16" s="1"/>
  <c r="D30" i="16"/>
  <c r="F30" i="16" s="1"/>
  <c r="D29" i="16"/>
  <c r="F29" i="16" s="1"/>
  <c r="D27" i="16"/>
  <c r="F27" i="16" s="1"/>
  <c r="F31" i="16" l="1"/>
  <c r="G15" i="16" s="1"/>
  <c r="G16" i="16" s="1"/>
  <c r="G18" i="16" s="1"/>
  <c r="D31" i="16"/>
  <c r="G20" i="16" l="1"/>
  <c r="G22" i="16" s="1"/>
  <c r="F19" i="15"/>
  <c r="F20" i="15"/>
  <c r="F18" i="15"/>
  <c r="F17" i="15" l="1"/>
  <c r="F21" i="15" s="1"/>
  <c r="D21" i="15"/>
  <c r="F8" i="15" l="1"/>
  <c r="F10" i="15" s="1"/>
  <c r="F1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6" authorId="0" shapeId="0" xr:uid="{3466CCE4-C06B-4209-B2F2-8D5F0A098834}">
      <text>
        <r>
          <rPr>
            <b/>
            <sz val="9"/>
            <color indexed="81"/>
            <rFont val="Tahoma"/>
            <family val="2"/>
          </rPr>
          <t>Ramakuela, Jacqui:</t>
        </r>
        <r>
          <rPr>
            <sz val="9"/>
            <color indexed="81"/>
            <rFont val="Tahoma"/>
            <family val="2"/>
          </rPr>
          <t xml:space="preserve">
Enter chargeable emoluments.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9" authorId="0" shapeId="0" xr:uid="{F53A44B0-F391-4C6D-AC3A-D3584F3B48CB}">
      <text>
        <r>
          <rPr>
            <b/>
            <sz val="9"/>
            <color indexed="81"/>
            <rFont val="Tahoma"/>
            <family val="2"/>
          </rPr>
          <t>Ramakuela, Jacqui:</t>
        </r>
        <r>
          <rPr>
            <sz val="9"/>
            <color indexed="81"/>
            <rFont val="Tahoma"/>
            <family val="2"/>
          </rPr>
          <t xml:space="preserve">
Enter the cummulative chargeable emoluments.</t>
        </r>
      </text>
    </comment>
  </commentList>
</comments>
</file>

<file path=xl/sharedStrings.xml><?xml version="1.0" encoding="utf-8"?>
<sst xmlns="http://schemas.openxmlformats.org/spreadsheetml/2006/main" count="49" uniqueCount="34">
  <si>
    <t>Tax rate</t>
  </si>
  <si>
    <t>Enter amounts only in the grey fields</t>
  </si>
  <si>
    <t>and above</t>
  </si>
  <si>
    <t xml:space="preserve">Monthly Income Bracket </t>
  </si>
  <si>
    <t>ZAMBIA</t>
  </si>
  <si>
    <t>PAYE for the current period</t>
  </si>
  <si>
    <t>Tax as per tax tables</t>
  </si>
  <si>
    <t>Taxable Pay</t>
  </si>
  <si>
    <t>YTD+</t>
  </si>
  <si>
    <t>YTD+ tax after credit</t>
  </si>
  <si>
    <t>Less YTD tax paid</t>
  </si>
  <si>
    <t>Current normal tax</t>
  </si>
  <si>
    <t>Tax After Tax credit</t>
  </si>
  <si>
    <t>Less Disability tax credit</t>
  </si>
  <si>
    <t>From (K)</t>
  </si>
  <si>
    <t>To (K)</t>
  </si>
  <si>
    <t>Taxable Income            (K)</t>
  </si>
  <si>
    <t>Tax per bracket     (K)</t>
  </si>
  <si>
    <t xml:space="preserve">Annual Income Bracket </t>
  </si>
  <si>
    <t>Tax credit</t>
  </si>
  <si>
    <t xml:space="preserve">Less Actual credit </t>
  </si>
  <si>
    <t>ZMK</t>
  </si>
  <si>
    <t>Taxable pay</t>
  </si>
  <si>
    <r>
      <t xml:space="preserve">Number of </t>
    </r>
    <r>
      <rPr>
        <u/>
        <sz val="11"/>
        <rFont val="Sage Text"/>
      </rPr>
      <t>months</t>
    </r>
    <r>
      <rPr>
        <sz val="11"/>
        <rFont val="Sage Text"/>
      </rPr>
      <t xml:space="preserve"> worked in the tax year</t>
    </r>
  </si>
  <si>
    <r>
      <t xml:space="preserve">Annualised taxable pay </t>
    </r>
    <r>
      <rPr>
        <i/>
        <sz val="10"/>
        <color theme="0" tint="-0.499984740745262"/>
        <rFont val="Sage Text"/>
      </rPr>
      <t>- normal income</t>
    </r>
  </si>
  <si>
    <r>
      <t xml:space="preserve">Annual Tax </t>
    </r>
    <r>
      <rPr>
        <i/>
        <sz val="10"/>
        <color theme="0" tint="-0.499984740745262"/>
        <rFont val="Sage Text"/>
      </rPr>
      <t>as per tax tables</t>
    </r>
  </si>
  <si>
    <r>
      <t xml:space="preserve">YTD+ Tax </t>
    </r>
    <r>
      <rPr>
        <i/>
        <sz val="10"/>
        <color theme="0" tint="-0.499984740745262"/>
        <rFont val="Sage Text"/>
      </rPr>
      <t>de-annualised</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</si>
  <si>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</si>
  <si>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</si>
  <si>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</si>
  <si>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</si>
  <si>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</si>
  <si>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Annual Tax Calculation - 2023</t>
  </si>
  <si>
    <t>Monthly Tax Calculation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</si>
</sst>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0"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theme="1"/>
      <name val="Sage Text"/>
    </font>
    <font>
      <sz val="18"/>
      <name val="Sage Text"/>
    </font>
    <font>
      <b/>
      <sz val="18"/>
      <name val="Sage Text"/>
    </font>
    <font>
      <sz val="22"/>
      <name val="Sage Text"/>
    </font>
    <font>
      <sz val="11"/>
      <color theme="0"/>
      <name val="Sage Text"/>
    </font>
    <font>
      <i/>
      <sz val="11"/>
      <color theme="0" tint="-0.499984740745262"/>
      <name val="Sage Text"/>
    </font>
    <font>
      <b/>
      <sz val="11"/>
      <color theme="3"/>
      <name val="Sage Text"/>
    </font>
    <font>
      <b/>
      <sz val="11"/>
      <color rgb="FF00B050"/>
      <name val="Sage Text"/>
    </font>
    <font>
      <b/>
      <sz val="11"/>
      <name val="Sage Text"/>
    </font>
    <font>
      <sz val="11"/>
      <color theme="3"/>
      <name val="Sage Text"/>
    </font>
    <font>
      <sz val="11"/>
      <name val="Sage Text"/>
    </font>
    <font>
      <sz val="11"/>
      <color theme="1" tint="0.499984740745262"/>
      <name val="Sage Text"/>
    </font>
    <font>
      <b/>
      <sz val="11"/>
      <color theme="1" tint="0.499984740745262"/>
      <name val="Sage Text"/>
    </font>
    <font>
      <i/>
      <sz val="11"/>
      <color rgb="FF00B050"/>
      <name val="Sage Text"/>
    </font>
    <font>
      <b/>
      <sz val="10"/>
      <color theme="3"/>
      <name val="Sage Text"/>
    </font>
    <font>
      <sz val="10"/>
      <color theme="1"/>
      <name val="Sage Text"/>
    </font>
    <font>
      <u/>
      <sz val="11"/>
      <name val="Sage Text"/>
    </font>
    <font>
      <b/>
      <sz val="11"/>
      <color theme="1"/>
      <name val="Sage Text"/>
    </font>
    <font>
      <b/>
      <sz val="11"/>
      <color theme="0"/>
      <name val="Sage Text"/>
    </font>
    <font>
      <i/>
      <sz val="10"/>
      <color theme="0" tint="-0.34998626667073579"/>
      <name val="Sage Text"/>
    </font>
    <font>
      <i/>
      <sz val="10"/>
      <color theme="0" tint="-0.499984740745262"/>
      <name val="Sage Text"/>
    </font>
    <font>
      <i/>
      <sz val="11"/>
      <color rgb="FFC00000"/>
      <name val="Sage Text"/>
    </font>
    <font>
      <sz val="8"/>
      <name val="Arial"/>
      <family val="2"/>
    </font>
    <font>
      <sz val="9"/>
      <color rgb="FF63666A"/>
      <name val="Sage Text Light"/>
    </font>
    <font>
      <sz val="9"/>
      <name val="Sage Text Light"/>
    </font>
    <font>
      <i/>
      <sz val="9"/>
      <name val="Sage Text Ligh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91">
    <xf numFmtId="0" fontId="0" fillId="0" borderId="0" xfId="0"/>
    <xf numFmtId="0" fontId="4" fillId="0" borderId="0" xfId="0" applyFont="1" applyProtection="1"/>
    <xf numFmtId="2" fontId="4" fillId="0" borderId="0" xfId="0" applyNumberFormat="1" applyFont="1" applyProtection="1"/>
    <xf numFmtId="0" fontId="4" fillId="0" borderId="0" xfId="0" applyFont="1"/>
    <xf numFmtId="0" fontId="5" fillId="0" borderId="0" xfId="0" applyFont="1" applyFill="1" applyAlignment="1" applyProtection="1">
      <alignment vertical="center"/>
    </xf>
    <xf numFmtId="0" fontId="6" fillId="0" borderId="0" xfId="0" applyFont="1" applyFill="1" applyAlignment="1" applyProtection="1">
      <alignment vertical="center"/>
    </xf>
    <xf numFmtId="2" fontId="7" fillId="0" borderId="0" xfId="0" applyNumberFormat="1" applyFont="1" applyAlignment="1" applyProtection="1">
      <alignment horizontal="right"/>
    </xf>
    <xf numFmtId="0" fontId="4" fillId="0" borderId="0" xfId="0" applyFont="1" applyFill="1" applyBorder="1"/>
    <xf numFmtId="0" fontId="8" fillId="0" borderId="0" xfId="0" applyFont="1" applyFill="1" applyBorder="1" applyAlignment="1">
      <alignment horizontal="center" vertical="center" wrapText="1"/>
    </xf>
    <xf numFmtId="0" fontId="4" fillId="0" borderId="0" xfId="0" applyFont="1" applyAlignment="1" applyProtection="1">
      <alignment vertical="center"/>
    </xf>
    <xf numFmtId="0" fontId="9" fillId="0" borderId="0" xfId="0" applyFont="1" applyAlignment="1" applyProtection="1">
      <alignment vertical="center"/>
    </xf>
    <xf numFmtId="2" fontId="4" fillId="0" borderId="0" xfId="0" applyNumberFormat="1" applyFont="1" applyAlignment="1" applyProtection="1">
      <alignment vertical="center"/>
    </xf>
    <xf numFmtId="0" fontId="4" fillId="0" borderId="0" xfId="0" applyFont="1" applyAlignment="1">
      <alignment vertical="center"/>
    </xf>
    <xf numFmtId="3" fontId="4" fillId="0" borderId="0" xfId="0" applyNumberFormat="1" applyFont="1" applyFill="1" applyBorder="1" applyAlignment="1">
      <alignment horizontal="right" vertical="center"/>
    </xf>
    <xf numFmtId="4" fontId="4" fillId="0" borderId="0" xfId="0" applyNumberFormat="1" applyFont="1" applyFill="1" applyBorder="1" applyAlignment="1">
      <alignment horizontal="right" vertical="center"/>
    </xf>
    <xf numFmtId="0" fontId="10" fillId="0" borderId="0" xfId="0" applyFont="1" applyAlignment="1" applyProtection="1">
      <alignment horizontal="right" vertical="center"/>
    </xf>
    <xf numFmtId="0" fontId="11" fillId="0" borderId="0" xfId="0" applyFont="1" applyAlignment="1" applyProtection="1">
      <alignment vertical="center"/>
    </xf>
    <xf numFmtId="16" fontId="12" fillId="0" borderId="0" xfId="0" quotePrefix="1" applyNumberFormat="1" applyFont="1" applyAlignment="1" applyProtection="1">
      <alignment horizontal="right" vertical="center"/>
    </xf>
    <xf numFmtId="0" fontId="13" fillId="0" borderId="0" xfId="0" quotePrefix="1" applyFont="1" applyAlignment="1" applyProtection="1">
      <alignment horizontal="right" vertical="center"/>
    </xf>
    <xf numFmtId="0" fontId="12" fillId="0" borderId="0" xfId="0" applyFont="1" applyFill="1" applyBorder="1" applyAlignment="1" applyProtection="1">
      <alignment vertical="center"/>
    </xf>
    <xf numFmtId="4" fontId="14" fillId="4" borderId="0" xfId="0" applyNumberFormat="1" applyFont="1" applyFill="1" applyBorder="1" applyAlignment="1" applyProtection="1">
      <alignment vertical="center"/>
      <protection locked="0"/>
    </xf>
    <xf numFmtId="0" fontId="10" fillId="0" borderId="0" xfId="0" quotePrefix="1" applyFont="1" applyAlignment="1" applyProtection="1">
      <alignment horizontal="right" vertical="center"/>
    </xf>
    <xf numFmtId="4" fontId="12" fillId="0" borderId="0" xfId="0" applyNumberFormat="1" applyFont="1" applyFill="1" applyBorder="1" applyAlignment="1" applyProtection="1">
      <alignment vertical="center"/>
    </xf>
    <xf numFmtId="0" fontId="12" fillId="0" borderId="0" xfId="0" applyFont="1" applyBorder="1" applyAlignment="1" applyProtection="1">
      <alignment vertical="center"/>
    </xf>
    <xf numFmtId="0" fontId="14" fillId="0" borderId="0" xfId="0" applyFont="1" applyBorder="1" applyAlignment="1" applyProtection="1">
      <alignment vertical="center"/>
    </xf>
    <xf numFmtId="0" fontId="15" fillId="0" borderId="0" xfId="0" applyFont="1" applyBorder="1" applyAlignment="1" applyProtection="1">
      <alignment vertical="center"/>
    </xf>
    <xf numFmtId="0" fontId="16" fillId="0" borderId="0" xfId="0" applyFont="1" applyBorder="1" applyAlignment="1" applyProtection="1">
      <alignment vertical="center"/>
    </xf>
    <xf numFmtId="4" fontId="12" fillId="0" borderId="1" xfId="0" applyNumberFormat="1" applyFont="1" applyFill="1" applyBorder="1" applyAlignment="1" applyProtection="1">
      <alignment vertical="center"/>
    </xf>
    <xf numFmtId="4" fontId="15" fillId="0" borderId="0" xfId="0" applyNumberFormat="1" applyFont="1" applyFill="1" applyBorder="1" applyAlignment="1" applyProtection="1">
      <alignment vertical="center"/>
    </xf>
    <xf numFmtId="4" fontId="12" fillId="0" borderId="4" xfId="0" applyNumberFormat="1" applyFont="1" applyFill="1" applyBorder="1" applyAlignment="1" applyProtection="1">
      <alignment vertical="center"/>
    </xf>
    <xf numFmtId="0" fontId="10" fillId="0" borderId="0" xfId="0" quotePrefix="1" applyFont="1" applyAlignment="1" applyProtection="1">
      <alignment horizontal="right"/>
    </xf>
    <xf numFmtId="4" fontId="12" fillId="0" borderId="0" xfId="0" applyNumberFormat="1" applyFont="1" applyFill="1" applyBorder="1" applyProtection="1"/>
    <xf numFmtId="0" fontId="8" fillId="3" borderId="5" xfId="0" applyFont="1" applyFill="1" applyBorder="1" applyAlignment="1" applyProtection="1">
      <alignment horizontal="center" vertical="center"/>
    </xf>
    <xf numFmtId="4" fontId="14" fillId="2" borderId="6" xfId="0" applyNumberFormat="1" applyFont="1" applyFill="1" applyBorder="1" applyAlignment="1" applyProtection="1">
      <alignment vertical="center"/>
    </xf>
    <xf numFmtId="4" fontId="14" fillId="0" borderId="6" xfId="0" applyNumberFormat="1" applyFont="1" applyBorder="1" applyAlignment="1" applyProtection="1">
      <alignment vertical="center"/>
    </xf>
    <xf numFmtId="164" fontId="14" fillId="0" borderId="6" xfId="0" applyNumberFormat="1" applyFont="1" applyBorder="1" applyAlignment="1" applyProtection="1">
      <alignment horizontal="center" vertical="center"/>
    </xf>
    <xf numFmtId="4" fontId="14" fillId="2" borderId="2" xfId="0" applyNumberFormat="1" applyFont="1" applyFill="1" applyBorder="1" applyAlignment="1" applyProtection="1">
      <alignment vertical="center"/>
    </xf>
    <xf numFmtId="4" fontId="14" fillId="0" borderId="2" xfId="0" applyNumberFormat="1" applyFont="1" applyBorder="1" applyAlignment="1" applyProtection="1">
      <alignment vertical="center"/>
    </xf>
    <xf numFmtId="164" fontId="14" fillId="0" borderId="2" xfId="0" applyNumberFormat="1" applyFont="1" applyBorder="1" applyAlignment="1" applyProtection="1">
      <alignment horizontal="center" vertical="center"/>
    </xf>
    <xf numFmtId="4" fontId="14" fillId="2" borderId="2" xfId="0" applyNumberFormat="1" applyFont="1" applyFill="1" applyBorder="1" applyAlignment="1" applyProtection="1">
      <alignment horizontal="right" vertical="center"/>
    </xf>
    <xf numFmtId="0" fontId="14" fillId="0" borderId="0" xfId="0" applyFont="1" applyAlignment="1" applyProtection="1">
      <alignment vertical="center"/>
    </xf>
    <xf numFmtId="4" fontId="12" fillId="0" borderId="3" xfId="0" applyNumberFormat="1" applyFont="1" applyBorder="1" applyAlignment="1" applyProtection="1">
      <alignment vertical="center"/>
    </xf>
    <xf numFmtId="164" fontId="12" fillId="0" borderId="1" xfId="0" applyNumberFormat="1" applyFont="1" applyBorder="1" applyAlignment="1" applyProtection="1">
      <alignment horizontal="center" vertical="center"/>
    </xf>
    <xf numFmtId="0" fontId="18" fillId="0" borderId="0" xfId="0" applyFont="1" applyAlignment="1">
      <alignment horizontal="right"/>
    </xf>
    <xf numFmtId="0" fontId="19" fillId="0" borderId="0" xfId="0" applyFont="1" applyProtection="1"/>
    <xf numFmtId="0" fontId="19" fillId="0" borderId="0" xfId="0" applyFont="1"/>
    <xf numFmtId="1" fontId="21" fillId="0" borderId="0" xfId="0" applyNumberFormat="1" applyFont="1" applyFill="1" applyAlignment="1" applyProtection="1">
      <alignment horizontal="center" vertical="center"/>
    </xf>
    <xf numFmtId="1" fontId="21" fillId="4" borderId="0" xfId="0" applyNumberFormat="1" applyFont="1" applyFill="1" applyAlignment="1" applyProtection="1">
      <alignment horizontal="center" vertical="center"/>
      <protection locked="0"/>
    </xf>
    <xf numFmtId="0" fontId="9" fillId="0" borderId="0" xfId="0" applyFont="1" applyBorder="1" applyAlignment="1" applyProtection="1">
      <alignment vertical="center"/>
    </xf>
    <xf numFmtId="2" fontId="21" fillId="0" borderId="0" xfId="0" applyNumberFormat="1" applyFont="1" applyFill="1" applyBorder="1" applyAlignment="1" applyProtection="1">
      <alignment horizontal="right" vertical="center"/>
    </xf>
    <xf numFmtId="2" fontId="21" fillId="0" borderId="0" xfId="0" applyNumberFormat="1" applyFont="1" applyBorder="1" applyAlignment="1" applyProtection="1">
      <alignment horizontal="right" vertical="center"/>
    </xf>
    <xf numFmtId="0" fontId="4" fillId="0" borderId="0" xfId="0" applyFont="1" applyBorder="1" applyAlignment="1" applyProtection="1">
      <alignment vertical="center"/>
    </xf>
    <xf numFmtId="2" fontId="22" fillId="0" borderId="0" xfId="0" applyNumberFormat="1" applyFont="1" applyFill="1" applyBorder="1" applyAlignment="1" applyProtection="1">
      <alignment horizontal="right" vertical="center"/>
    </xf>
    <xf numFmtId="2" fontId="22" fillId="3" borderId="0" xfId="0" applyNumberFormat="1" applyFont="1" applyFill="1" applyBorder="1" applyAlignment="1" applyProtection="1">
      <alignment horizontal="right" vertical="center"/>
    </xf>
    <xf numFmtId="4" fontId="14" fillId="0" borderId="0" xfId="0" applyNumberFormat="1" applyFont="1" applyFill="1" applyBorder="1" applyAlignment="1" applyProtection="1">
      <alignment vertical="center"/>
    </xf>
    <xf numFmtId="9" fontId="14" fillId="0" borderId="0" xfId="1" applyFont="1" applyBorder="1" applyAlignment="1" applyProtection="1">
      <alignment vertical="center"/>
    </xf>
    <xf numFmtId="0" fontId="23" fillId="0" borderId="0" xfId="0" applyFont="1" applyBorder="1" applyAlignment="1" applyProtection="1">
      <alignment vertical="center"/>
    </xf>
    <xf numFmtId="0" fontId="14" fillId="0" borderId="0" xfId="0" applyFont="1" applyFill="1" applyBorder="1" applyAlignment="1" applyProtection="1">
      <alignment vertical="center"/>
    </xf>
    <xf numFmtId="0" fontId="4" fillId="0" borderId="0" xfId="0" applyFont="1" applyFill="1" applyAlignment="1" applyProtection="1">
      <alignment vertical="center"/>
    </xf>
    <xf numFmtId="4" fontId="4" fillId="0" borderId="0" xfId="0" applyNumberFormat="1" applyFont="1" applyAlignment="1" applyProtection="1">
      <alignment vertical="center"/>
    </xf>
    <xf numFmtId="4" fontId="14" fillId="0" borderId="7" xfId="0" applyNumberFormat="1" applyFont="1" applyFill="1" applyBorder="1" applyAlignment="1" applyProtection="1">
      <alignment vertical="center"/>
    </xf>
    <xf numFmtId="0" fontId="10" fillId="0" borderId="0" xfId="0" quotePrefix="1" applyFont="1" applyFill="1" applyAlignment="1" applyProtection="1">
      <alignment horizontal="right" vertical="center"/>
    </xf>
    <xf numFmtId="0" fontId="16" fillId="0" borderId="0" xfId="0" applyFont="1" applyFill="1" applyBorder="1" applyAlignment="1" applyProtection="1">
      <alignment vertical="center"/>
    </xf>
    <xf numFmtId="0" fontId="4" fillId="0" borderId="0" xfId="0" applyFont="1" applyFill="1" applyAlignment="1">
      <alignment vertical="center"/>
    </xf>
    <xf numFmtId="0" fontId="15" fillId="0" borderId="0" xfId="0" applyFont="1" applyFill="1" applyBorder="1" applyAlignment="1" applyProtection="1">
      <alignment vertical="center"/>
    </xf>
    <xf numFmtId="4" fontId="14" fillId="4" borderId="7" xfId="0" applyNumberFormat="1" applyFont="1" applyFill="1" applyBorder="1" applyAlignment="1" applyProtection="1">
      <alignment vertical="center"/>
      <protection locked="0"/>
    </xf>
    <xf numFmtId="0" fontId="12" fillId="0" borderId="0" xfId="0" applyFont="1" applyBorder="1" applyProtection="1"/>
    <xf numFmtId="0" fontId="15" fillId="0" borderId="0" xfId="0" applyFont="1" applyBorder="1" applyProtection="1"/>
    <xf numFmtId="4" fontId="14" fillId="0" borderId="0" xfId="0" applyNumberFormat="1" applyFont="1" applyFill="1" applyBorder="1" applyProtection="1"/>
    <xf numFmtId="0" fontId="25" fillId="0" borderId="0" xfId="0" applyFont="1" applyBorder="1" applyAlignment="1" applyProtection="1">
      <alignment vertical="center" wrapText="1"/>
    </xf>
    <xf numFmtId="0" fontId="10" fillId="0" borderId="0" xfId="0" applyFont="1" applyAlignment="1" applyProtection="1">
      <alignment horizontal="right"/>
    </xf>
    <xf numFmtId="4" fontId="14" fillId="0" borderId="6" xfId="0" applyNumberFormat="1" applyFont="1" applyBorder="1" applyProtection="1"/>
    <xf numFmtId="164" fontId="14" fillId="0" borderId="6" xfId="0" applyNumberFormat="1" applyFont="1" applyBorder="1" applyAlignment="1" applyProtection="1">
      <alignment horizontal="center"/>
    </xf>
    <xf numFmtId="4" fontId="14" fillId="0" borderId="2" xfId="0" applyNumberFormat="1" applyFont="1" applyBorder="1" applyProtection="1"/>
    <xf numFmtId="164" fontId="14" fillId="0" borderId="2" xfId="0" applyNumberFormat="1" applyFont="1" applyBorder="1" applyAlignment="1" applyProtection="1">
      <alignment horizontal="center"/>
    </xf>
    <xf numFmtId="0" fontId="14" fillId="0" borderId="0" xfId="0" applyFont="1" applyProtection="1"/>
    <xf numFmtId="4" fontId="12" fillId="0" borderId="3" xfId="0" applyNumberFormat="1" applyFont="1" applyBorder="1" applyProtection="1"/>
    <xf numFmtId="164" fontId="12" fillId="0" borderId="1" xfId="0" applyNumberFormat="1" applyFont="1" applyBorder="1" applyAlignment="1" applyProtection="1">
      <alignment horizontal="center"/>
    </xf>
    <xf numFmtId="0" fontId="26" fillId="0" borderId="0" xfId="0" applyFont="1"/>
    <xf numFmtId="0" fontId="27" fillId="0" borderId="0" xfId="0" applyFont="1" applyAlignment="1">
      <alignment vertical="center"/>
    </xf>
    <xf numFmtId="0" fontId="28" fillId="0" borderId="0" xfId="0" applyFont="1"/>
    <xf numFmtId="43" fontId="28" fillId="0" borderId="0" xfId="2" applyFont="1"/>
    <xf numFmtId="0" fontId="29" fillId="0" borderId="0" xfId="0" applyFont="1"/>
    <xf numFmtId="0" fontId="4" fillId="0" borderId="0" xfId="0" applyFont="1" applyAlignment="1" applyProtection="1">
      <alignment horizontal="left"/>
    </xf>
    <xf numFmtId="0" fontId="27" fillId="0" borderId="0" xfId="0" applyFont="1" applyAlignment="1">
      <alignment horizontal="left" vertical="top" wrapText="1"/>
    </xf>
    <xf numFmtId="0" fontId="4" fillId="0" borderId="0" xfId="0" applyFont="1" applyAlignment="1" applyProtection="1">
      <alignment horizontal="left"/>
    </xf>
    <xf numFmtId="0" fontId="17" fillId="0" borderId="0" xfId="0" applyFont="1" applyBorder="1" applyAlignment="1" applyProtection="1">
      <alignment horizontal="left" vertical="center" wrapText="1"/>
    </xf>
    <xf numFmtId="0" fontId="8" fillId="3" borderId="5" xfId="0" applyFont="1" applyFill="1" applyBorder="1" applyAlignment="1" applyProtection="1">
      <alignment horizontal="center" vertical="center"/>
    </xf>
    <xf numFmtId="4" fontId="8" fillId="3" borderId="5" xfId="0" applyNumberFormat="1" applyFont="1" applyFill="1" applyBorder="1" applyAlignment="1" applyProtection="1">
      <alignment horizontal="center" vertical="center" wrapText="1"/>
    </xf>
    <xf numFmtId="4" fontId="8" fillId="3" borderId="5" xfId="0" applyNumberFormat="1" applyFont="1" applyFill="1" applyBorder="1" applyAlignment="1" applyProtection="1">
      <alignment horizontal="center" vertical="center"/>
    </xf>
    <xf numFmtId="4" fontId="8" fillId="0" borderId="0" xfId="0" applyNumberFormat="1" applyFont="1" applyFill="1" applyBorder="1" applyAlignment="1" applyProtection="1">
      <alignment horizontal="center" vertical="center"/>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69850</xdr:colOff>
      <xdr:row>0</xdr:row>
      <xdr:rowOff>152400</xdr:rowOff>
    </xdr:from>
    <xdr:to>
      <xdr:col>1</xdr:col>
      <xdr:colOff>911280</xdr:colOff>
      <xdr:row>0</xdr:row>
      <xdr:rowOff>628650</xdr:rowOff>
    </xdr:to>
    <xdr:pic>
      <xdr:nvPicPr>
        <xdr:cNvPr id="4" name="Picture 3">
          <a:extLst>
            <a:ext uri="{FF2B5EF4-FFF2-40B4-BE49-F238E27FC236}">
              <a16:creationId xmlns:a16="http://schemas.microsoft.com/office/drawing/2014/main" id="{C007174F-ADA1-4F43-B211-30F56E1A85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152400"/>
          <a:ext cx="841430"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114300</xdr:rowOff>
    </xdr:from>
    <xdr:to>
      <xdr:col>1</xdr:col>
      <xdr:colOff>965894</xdr:colOff>
      <xdr:row>0</xdr:row>
      <xdr:rowOff>628650</xdr:rowOff>
    </xdr:to>
    <xdr:pic>
      <xdr:nvPicPr>
        <xdr:cNvPr id="3" name="Picture 2">
          <a:extLst>
            <a:ext uri="{FF2B5EF4-FFF2-40B4-BE49-F238E27FC236}">
              <a16:creationId xmlns:a16="http://schemas.microsoft.com/office/drawing/2014/main" id="{0919BAEA-A2E8-470F-B53B-6D90B9A52F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14300"/>
          <a:ext cx="908744" cy="514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29"/>
  <sheetViews>
    <sheetView showGridLines="0" showRowColHeaders="0" zoomScaleNormal="100" zoomScaleSheetLayoutView="100" workbookViewId="0">
      <selection activeCell="F6" sqref="F6"/>
    </sheetView>
  </sheetViews>
  <sheetFormatPr defaultColWidth="9.08984375" defaultRowHeight="12.5" x14ac:dyDescent="0.25"/>
  <cols>
    <col min="1" max="1" width="6.08984375" style="43" customWidth="1"/>
    <col min="2" max="2" width="16.08984375" style="45" customWidth="1"/>
    <col min="3" max="5" width="21.54296875" style="45" customWidth="1"/>
    <col min="6" max="6" width="17.90625" style="45" customWidth="1"/>
    <col min="7" max="13" width="9.08984375" style="45"/>
    <col min="14" max="14" width="9.08984375" style="45" customWidth="1"/>
    <col min="15" max="16384" width="9.08984375" style="45"/>
  </cols>
  <sheetData>
    <row r="1" spans="1:20" s="3" customFormat="1" ht="50.5" customHeight="1" x14ac:dyDescent="0.3">
      <c r="A1" s="1"/>
      <c r="B1" s="1"/>
      <c r="C1" s="1"/>
      <c r="D1" s="1"/>
      <c r="E1" s="1"/>
      <c r="F1" s="2"/>
      <c r="G1" s="1"/>
      <c r="H1" s="1"/>
      <c r="I1" s="1"/>
      <c r="J1" s="1"/>
      <c r="K1" s="1"/>
      <c r="L1" s="1"/>
      <c r="M1" s="1"/>
      <c r="N1" s="1"/>
      <c r="O1" s="1"/>
      <c r="P1" s="1"/>
      <c r="Q1" s="1"/>
    </row>
    <row r="2" spans="1:20" s="3" customFormat="1" ht="30" customHeight="1" x14ac:dyDescent="0.5">
      <c r="A2" s="1"/>
      <c r="B2" s="4" t="s">
        <v>33</v>
      </c>
      <c r="C2" s="5"/>
      <c r="D2" s="5"/>
      <c r="E2" s="5"/>
      <c r="F2" s="6" t="s">
        <v>4</v>
      </c>
      <c r="G2" s="1"/>
      <c r="H2" s="1"/>
      <c r="I2" s="1"/>
      <c r="J2" s="1"/>
      <c r="K2" s="1"/>
      <c r="L2" s="1"/>
      <c r="M2" s="1"/>
      <c r="N2" s="1"/>
      <c r="O2" s="1"/>
      <c r="P2" s="1"/>
      <c r="Q2" s="1"/>
      <c r="S2" s="7"/>
      <c r="T2" s="7"/>
    </row>
    <row r="3" spans="1:20" s="3" customFormat="1" ht="15.75" customHeight="1" x14ac:dyDescent="0.3">
      <c r="A3" s="1"/>
      <c r="B3" s="1"/>
      <c r="C3" s="1"/>
      <c r="D3" s="1"/>
      <c r="E3" s="1"/>
      <c r="F3" s="2"/>
      <c r="G3" s="1"/>
      <c r="H3" s="1"/>
      <c r="I3" s="1"/>
      <c r="J3" s="1"/>
      <c r="K3" s="1"/>
      <c r="L3" s="1"/>
      <c r="M3" s="1"/>
      <c r="N3" s="1"/>
      <c r="O3" s="1"/>
      <c r="P3" s="1"/>
      <c r="Q3" s="1"/>
      <c r="S3" s="8"/>
      <c r="T3" s="8"/>
    </row>
    <row r="4" spans="1:20" s="12" customFormat="1" ht="20.25" customHeight="1" x14ac:dyDescent="0.35">
      <c r="A4" s="9"/>
      <c r="B4" s="10" t="s">
        <v>1</v>
      </c>
      <c r="C4" s="10"/>
      <c r="D4" s="10"/>
      <c r="E4" s="10"/>
      <c r="F4" s="11"/>
      <c r="G4" s="9"/>
      <c r="H4" s="9"/>
      <c r="I4" s="9"/>
      <c r="J4" s="9"/>
      <c r="K4" s="9"/>
      <c r="L4" s="9"/>
      <c r="M4" s="9"/>
      <c r="N4" s="9"/>
      <c r="O4" s="9"/>
      <c r="P4" s="9"/>
      <c r="Q4" s="9"/>
      <c r="S4" s="13"/>
      <c r="T4" s="14"/>
    </row>
    <row r="5" spans="1:20" s="12" customFormat="1" ht="20.25" customHeight="1" x14ac:dyDescent="0.35">
      <c r="A5" s="15"/>
      <c r="B5" s="16"/>
      <c r="C5" s="16"/>
      <c r="D5" s="16"/>
      <c r="E5" s="16"/>
      <c r="F5" s="17" t="s">
        <v>21</v>
      </c>
      <c r="G5" s="9"/>
      <c r="H5" s="9"/>
      <c r="I5" s="9"/>
      <c r="J5" s="9"/>
      <c r="K5" s="9"/>
      <c r="L5" s="9"/>
    </row>
    <row r="6" spans="1:20" s="12" customFormat="1" ht="20.25" customHeight="1" x14ac:dyDescent="0.35">
      <c r="A6" s="18"/>
      <c r="B6" s="19" t="s">
        <v>7</v>
      </c>
      <c r="C6" s="19"/>
      <c r="D6" s="19"/>
      <c r="E6" s="19"/>
      <c r="F6" s="20">
        <v>0</v>
      </c>
      <c r="G6" s="9"/>
      <c r="H6" s="9"/>
      <c r="I6" s="9"/>
      <c r="J6" s="9"/>
      <c r="K6" s="9"/>
    </row>
    <row r="7" spans="1:20" s="12" customFormat="1" ht="20.25" customHeight="1" x14ac:dyDescent="0.35">
      <c r="A7" s="21"/>
      <c r="B7" s="19"/>
      <c r="C7" s="19"/>
      <c r="D7" s="19"/>
      <c r="E7" s="19"/>
      <c r="F7" s="22"/>
      <c r="G7" s="9"/>
      <c r="H7" s="9"/>
      <c r="I7" s="9"/>
      <c r="J7" s="9"/>
      <c r="K7" s="9"/>
    </row>
    <row r="8" spans="1:20" s="12" customFormat="1" ht="20.25" customHeight="1" x14ac:dyDescent="0.35">
      <c r="A8" s="21"/>
      <c r="B8" s="23" t="s">
        <v>6</v>
      </c>
      <c r="C8" s="23"/>
      <c r="D8" s="23"/>
      <c r="E8" s="23"/>
      <c r="F8" s="22">
        <f>F21</f>
        <v>0</v>
      </c>
      <c r="G8" s="9"/>
      <c r="H8" s="9"/>
      <c r="I8" s="9"/>
      <c r="J8" s="9"/>
      <c r="K8" s="9"/>
    </row>
    <row r="9" spans="1:20" s="12" customFormat="1" ht="20.25" customHeight="1" x14ac:dyDescent="0.35">
      <c r="A9" s="21"/>
      <c r="B9" s="24" t="s">
        <v>13</v>
      </c>
      <c r="C9" s="25"/>
      <c r="D9" s="25"/>
      <c r="E9" s="25"/>
      <c r="F9" s="20">
        <v>0</v>
      </c>
      <c r="G9" s="9"/>
      <c r="H9" s="9"/>
      <c r="I9" s="9"/>
      <c r="J9" s="9"/>
      <c r="K9" s="9"/>
      <c r="L9" s="9"/>
      <c r="M9" s="9"/>
      <c r="N9" s="9"/>
      <c r="O9" s="9"/>
      <c r="P9" s="9"/>
      <c r="Q9" s="9"/>
    </row>
    <row r="10" spans="1:20" s="12" customFormat="1" ht="20.25" customHeight="1" x14ac:dyDescent="0.35">
      <c r="A10" s="21"/>
      <c r="B10" s="23" t="s">
        <v>12</v>
      </c>
      <c r="C10" s="26"/>
      <c r="D10" s="26"/>
      <c r="E10" s="26"/>
      <c r="F10" s="27">
        <f>IF((F8-F9)&lt;0,0,F8-F9)</f>
        <v>0</v>
      </c>
      <c r="G10" s="9"/>
      <c r="H10" s="9"/>
      <c r="I10" s="9"/>
      <c r="J10" s="9"/>
      <c r="K10" s="9"/>
      <c r="L10" s="9"/>
      <c r="M10" s="9"/>
      <c r="N10" s="9"/>
      <c r="O10" s="9"/>
      <c r="P10" s="9"/>
      <c r="Q10" s="9"/>
    </row>
    <row r="11" spans="1:20" s="12" customFormat="1" ht="20.25" customHeight="1" x14ac:dyDescent="0.35">
      <c r="A11" s="21"/>
      <c r="B11" s="23"/>
      <c r="C11" s="25"/>
      <c r="D11" s="25"/>
      <c r="E11" s="25"/>
      <c r="F11" s="28"/>
      <c r="G11" s="9"/>
      <c r="H11" s="9"/>
      <c r="I11" s="9"/>
      <c r="J11" s="9"/>
      <c r="K11" s="9"/>
      <c r="L11" s="9"/>
      <c r="M11" s="9"/>
      <c r="N11" s="9"/>
      <c r="O11" s="9"/>
      <c r="P11" s="9"/>
      <c r="Q11" s="9"/>
    </row>
    <row r="12" spans="1:20" s="12" customFormat="1" ht="20.25" customHeight="1" thickBot="1" x14ac:dyDescent="0.4">
      <c r="A12" s="21"/>
      <c r="B12" s="23" t="s">
        <v>5</v>
      </c>
      <c r="C12" s="25"/>
      <c r="D12" s="25"/>
      <c r="E12" s="25"/>
      <c r="F12" s="29">
        <f>F10</f>
        <v>0</v>
      </c>
      <c r="G12" s="9"/>
      <c r="H12" s="9"/>
      <c r="I12" s="9"/>
      <c r="J12" s="9"/>
      <c r="K12" s="9"/>
      <c r="L12" s="9"/>
      <c r="M12" s="9"/>
      <c r="N12" s="9"/>
      <c r="O12" s="9"/>
      <c r="P12" s="9"/>
      <c r="Q12" s="9"/>
    </row>
    <row r="13" spans="1:20" s="12" customFormat="1" ht="20.25" customHeight="1" thickTop="1" x14ac:dyDescent="0.35">
      <c r="A13" s="21"/>
      <c r="B13" s="23"/>
      <c r="C13" s="25"/>
      <c r="D13" s="25"/>
      <c r="E13" s="25"/>
      <c r="F13" s="22"/>
      <c r="G13" s="9"/>
      <c r="H13" s="9"/>
      <c r="I13" s="9"/>
      <c r="J13" s="9"/>
      <c r="K13" s="9"/>
      <c r="L13" s="9"/>
      <c r="M13" s="9"/>
      <c r="N13" s="9"/>
      <c r="O13" s="9"/>
      <c r="P13" s="9"/>
      <c r="Q13" s="9"/>
    </row>
    <row r="14" spans="1:20" s="3" customFormat="1" ht="19.25" customHeight="1" x14ac:dyDescent="0.3">
      <c r="A14" s="30"/>
      <c r="B14" s="86"/>
      <c r="C14" s="86"/>
      <c r="D14" s="86"/>
      <c r="E14" s="86"/>
      <c r="F14" s="86"/>
      <c r="G14" s="31"/>
      <c r="H14" s="1"/>
      <c r="I14" s="1"/>
      <c r="J14" s="1"/>
      <c r="K14" s="1"/>
      <c r="L14" s="1"/>
      <c r="M14" s="1"/>
      <c r="N14" s="1"/>
      <c r="O14" s="1"/>
      <c r="P14" s="1"/>
      <c r="Q14" s="1"/>
    </row>
    <row r="15" spans="1:20" s="12" customFormat="1" ht="20.25" customHeight="1" x14ac:dyDescent="0.35">
      <c r="A15" s="15"/>
      <c r="B15" s="87" t="s">
        <v>3</v>
      </c>
      <c r="C15" s="87"/>
      <c r="D15" s="88" t="s">
        <v>16</v>
      </c>
      <c r="E15" s="89" t="s">
        <v>0</v>
      </c>
      <c r="F15" s="88" t="s">
        <v>17</v>
      </c>
      <c r="G15" s="9"/>
      <c r="H15" s="9"/>
      <c r="I15" s="9"/>
      <c r="J15" s="9"/>
      <c r="K15" s="9"/>
      <c r="L15" s="9"/>
      <c r="M15" s="9"/>
      <c r="N15" s="9"/>
      <c r="O15" s="9"/>
      <c r="P15" s="9"/>
      <c r="Q15" s="9"/>
    </row>
    <row r="16" spans="1:20" s="12" customFormat="1" ht="20.25" customHeight="1" x14ac:dyDescent="0.35">
      <c r="A16" s="15"/>
      <c r="B16" s="32" t="s">
        <v>14</v>
      </c>
      <c r="C16" s="32" t="s">
        <v>15</v>
      </c>
      <c r="D16" s="88"/>
      <c r="E16" s="89"/>
      <c r="F16" s="88"/>
      <c r="G16" s="9"/>
      <c r="H16" s="9"/>
      <c r="I16" s="9"/>
      <c r="J16" s="9"/>
      <c r="K16" s="9"/>
      <c r="L16" s="9"/>
      <c r="M16" s="9"/>
      <c r="N16" s="9"/>
      <c r="O16" s="9"/>
      <c r="P16" s="9"/>
      <c r="Q16" s="9"/>
    </row>
    <row r="17" spans="1:17" s="12" customFormat="1" ht="20.25" customHeight="1" x14ac:dyDescent="0.35">
      <c r="A17" s="15"/>
      <c r="B17" s="33">
        <v>0</v>
      </c>
      <c r="C17" s="33">
        <v>4800</v>
      </c>
      <c r="D17" s="34">
        <f>IF(F6&lt;=C17,F6,C17)</f>
        <v>0</v>
      </c>
      <c r="E17" s="35">
        <v>0</v>
      </c>
      <c r="F17" s="34">
        <f>D17*E17</f>
        <v>0</v>
      </c>
      <c r="G17" s="9"/>
      <c r="H17" s="9"/>
      <c r="I17" s="9"/>
      <c r="J17" s="9"/>
      <c r="K17" s="9"/>
      <c r="L17" s="9"/>
      <c r="M17" s="9"/>
      <c r="N17" s="9"/>
      <c r="O17" s="9"/>
      <c r="P17" s="9"/>
      <c r="Q17" s="9"/>
    </row>
    <row r="18" spans="1:17" s="12" customFormat="1" ht="20.25" customHeight="1" x14ac:dyDescent="0.35">
      <c r="A18" s="15"/>
      <c r="B18" s="36">
        <f>C17+0.01</f>
        <v>4800.01</v>
      </c>
      <c r="C18" s="33">
        <v>6800</v>
      </c>
      <c r="D18" s="37">
        <f>IF(F6&gt;=C18,C18-C17,IF(F6-B18&gt;0,F6-C17,0))</f>
        <v>0</v>
      </c>
      <c r="E18" s="38">
        <v>0.2</v>
      </c>
      <c r="F18" s="34">
        <f t="shared" ref="F18:F20" si="0">D18*E18</f>
        <v>0</v>
      </c>
      <c r="G18" s="9"/>
      <c r="H18" s="9"/>
      <c r="I18" s="9"/>
      <c r="J18" s="9"/>
      <c r="K18" s="9"/>
      <c r="L18" s="9"/>
      <c r="M18" s="9"/>
      <c r="N18" s="9"/>
      <c r="O18" s="9"/>
      <c r="P18" s="9"/>
      <c r="Q18" s="9"/>
    </row>
    <row r="19" spans="1:17" s="12" customFormat="1" ht="20.25" customHeight="1" x14ac:dyDescent="0.35">
      <c r="A19" s="15"/>
      <c r="B19" s="36">
        <f t="shared" ref="B19:B20" si="1">C18+0.01</f>
        <v>6800.01</v>
      </c>
      <c r="C19" s="33">
        <v>8900</v>
      </c>
      <c r="D19" s="37">
        <f>IF(F6&gt;=C19,C19-C18,IF(F6-B19&gt;0,F6-C18,0))</f>
        <v>0</v>
      </c>
      <c r="E19" s="38">
        <v>0.3</v>
      </c>
      <c r="F19" s="34">
        <f t="shared" si="0"/>
        <v>0</v>
      </c>
      <c r="G19" s="9"/>
      <c r="H19" s="9"/>
      <c r="I19" s="9"/>
      <c r="J19" s="9"/>
      <c r="K19" s="9"/>
      <c r="L19" s="9"/>
      <c r="M19" s="9"/>
      <c r="N19" s="9"/>
      <c r="O19" s="9"/>
      <c r="P19" s="9"/>
      <c r="Q19" s="9"/>
    </row>
    <row r="20" spans="1:17" s="12" customFormat="1" ht="20.25" customHeight="1" x14ac:dyDescent="0.35">
      <c r="A20" s="15"/>
      <c r="B20" s="36">
        <f t="shared" si="1"/>
        <v>8900.01</v>
      </c>
      <c r="C20" s="39" t="s">
        <v>2</v>
      </c>
      <c r="D20" s="37">
        <f>IF(F6&gt;=C20,C20-C19,IF(F6-B20&gt;0,F6-C19,0))</f>
        <v>0</v>
      </c>
      <c r="E20" s="38">
        <v>0.375</v>
      </c>
      <c r="F20" s="34">
        <f t="shared" si="0"/>
        <v>0</v>
      </c>
      <c r="G20" s="9"/>
      <c r="H20" s="9"/>
      <c r="I20" s="9"/>
      <c r="J20" s="9"/>
      <c r="K20" s="9"/>
      <c r="L20" s="9"/>
      <c r="M20" s="9"/>
      <c r="N20" s="9"/>
      <c r="O20" s="9"/>
      <c r="P20" s="9"/>
      <c r="Q20" s="9"/>
    </row>
    <row r="21" spans="1:17" s="12" customFormat="1" ht="20.25" customHeight="1" thickBot="1" x14ac:dyDescent="0.4">
      <c r="A21" s="15"/>
      <c r="B21" s="40"/>
      <c r="C21" s="40"/>
      <c r="D21" s="41">
        <f>SUM(D17:D20)</f>
        <v>0</v>
      </c>
      <c r="E21" s="42"/>
      <c r="F21" s="41">
        <f>SUM(F17:F20)</f>
        <v>0</v>
      </c>
      <c r="G21" s="9"/>
      <c r="H21" s="9"/>
      <c r="I21" s="9"/>
      <c r="J21" s="9"/>
      <c r="K21" s="9"/>
      <c r="L21" s="9"/>
      <c r="M21" s="9"/>
      <c r="N21" s="9"/>
      <c r="O21" s="9"/>
      <c r="P21" s="9"/>
      <c r="Q21" s="9"/>
    </row>
    <row r="22" spans="1:17" s="12" customFormat="1" ht="20.25" customHeight="1" x14ac:dyDescent="0.35">
      <c r="A22" s="15"/>
      <c r="B22" s="9"/>
      <c r="C22" s="9"/>
      <c r="D22" s="9"/>
      <c r="E22" s="9"/>
      <c r="F22" s="9"/>
      <c r="G22" s="9"/>
      <c r="H22" s="9"/>
      <c r="I22" s="9"/>
      <c r="J22" s="9"/>
      <c r="K22" s="9"/>
      <c r="L22" s="9"/>
      <c r="M22" s="9"/>
      <c r="N22" s="9"/>
      <c r="O22" s="9"/>
      <c r="P22" s="9"/>
      <c r="Q22" s="9"/>
    </row>
    <row r="23" spans="1:17" ht="14" x14ac:dyDescent="0.3">
      <c r="B23" s="85"/>
      <c r="C23" s="85"/>
      <c r="D23" s="85"/>
      <c r="E23" s="85"/>
      <c r="F23" s="85"/>
      <c r="G23" s="44"/>
      <c r="H23" s="44"/>
      <c r="I23" s="44"/>
      <c r="J23" s="44"/>
      <c r="K23" s="44"/>
      <c r="L23" s="44"/>
      <c r="M23" s="44"/>
      <c r="N23" s="44"/>
      <c r="O23" s="44"/>
      <c r="P23" s="44"/>
      <c r="Q23" s="44"/>
    </row>
    <row r="24" spans="1:17" s="78" customFormat="1" ht="11.5" x14ac:dyDescent="0.25">
      <c r="B24" s="79" t="s">
        <v>27</v>
      </c>
      <c r="C24" s="80"/>
      <c r="D24" s="81"/>
      <c r="E24" s="80"/>
      <c r="F24" s="82"/>
    </row>
    <row r="25" spans="1:17" s="78" customFormat="1" ht="22.25" customHeight="1" x14ac:dyDescent="0.2">
      <c r="B25" s="84" t="s">
        <v>28</v>
      </c>
      <c r="C25" s="84"/>
      <c r="D25" s="84"/>
      <c r="E25" s="84"/>
      <c r="F25" s="84"/>
    </row>
    <row r="26" spans="1:17" s="78" customFormat="1" ht="11.5" x14ac:dyDescent="0.25">
      <c r="B26" s="79" t="s">
        <v>29</v>
      </c>
      <c r="C26" s="80"/>
      <c r="D26" s="81"/>
      <c r="E26" s="80"/>
      <c r="F26" s="82"/>
    </row>
    <row r="27" spans="1:17" s="78" customFormat="1" ht="11.5" x14ac:dyDescent="0.25">
      <c r="B27" s="79" t="s">
        <v>30</v>
      </c>
      <c r="C27" s="80"/>
      <c r="D27" s="81"/>
      <c r="E27" s="80"/>
      <c r="F27" s="82"/>
    </row>
    <row r="28" spans="1:17" s="78" customFormat="1" ht="11.5" x14ac:dyDescent="0.25">
      <c r="B28" s="79" t="s">
        <v>31</v>
      </c>
      <c r="C28" s="80"/>
      <c r="D28" s="81"/>
      <c r="E28" s="80"/>
      <c r="F28" s="82"/>
    </row>
    <row r="29" spans="1:17" ht="14" x14ac:dyDescent="0.3">
      <c r="B29" s="83"/>
      <c r="C29" s="83"/>
      <c r="D29" s="83"/>
      <c r="E29" s="83"/>
      <c r="F29" s="83"/>
      <c r="G29" s="44"/>
      <c r="H29" s="44"/>
      <c r="I29" s="44"/>
      <c r="J29" s="44"/>
      <c r="K29" s="44"/>
      <c r="L29" s="44"/>
      <c r="M29" s="44"/>
      <c r="N29" s="44"/>
      <c r="O29" s="44"/>
      <c r="P29" s="44"/>
      <c r="Q29" s="44"/>
    </row>
  </sheetData>
  <sheetProtection algorithmName="SHA-512" hashValue="XgwnGDSXs/2Kh4nkRfMKtHC4z/yvbX/Gry18i21zq6bT0gjnU/mkfD6QHyipxEnsqKa2axMKMBFI7pEMT/cv3w==" saltValue="0Dd43XS3+TqZNiYgISLO0g==" spinCount="100000" sheet="1" objects="1" scenarios="1" selectLockedCells="1"/>
  <mergeCells count="7">
    <mergeCell ref="B25:F25"/>
    <mergeCell ref="B23:F23"/>
    <mergeCell ref="B14:F14"/>
    <mergeCell ref="B15:C15"/>
    <mergeCell ref="D15:D16"/>
    <mergeCell ref="E15:E16"/>
    <mergeCell ref="F15:F16"/>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38"/>
  <sheetViews>
    <sheetView showGridLines="0" showRowColHeaders="0" tabSelected="1" topLeftCell="A6" zoomScaleNormal="100" zoomScaleSheetLayoutView="100" workbookViewId="0">
      <selection activeCell="G6" sqref="G6"/>
    </sheetView>
  </sheetViews>
  <sheetFormatPr defaultColWidth="9.08984375" defaultRowHeight="12.5" x14ac:dyDescent="0.25"/>
  <cols>
    <col min="1" max="1" width="5.08984375" style="43" customWidth="1"/>
    <col min="2" max="2" width="16.08984375" style="45" customWidth="1"/>
    <col min="3" max="5" width="21.54296875" style="45" customWidth="1"/>
    <col min="6" max="7" width="17.90625" style="45" customWidth="1"/>
    <col min="8" max="8" width="21.453125" style="45" customWidth="1"/>
    <col min="9" max="13" width="9.08984375" style="45"/>
    <col min="14" max="14" width="9.08984375" style="45" customWidth="1"/>
    <col min="15" max="16384" width="9.08984375" style="45"/>
  </cols>
  <sheetData>
    <row r="1" spans="1:20" s="3" customFormat="1" ht="51.5" customHeight="1" x14ac:dyDescent="0.3">
      <c r="A1" s="1"/>
      <c r="B1" s="1"/>
      <c r="C1" s="1"/>
      <c r="D1" s="1"/>
      <c r="E1" s="1"/>
      <c r="F1" s="2"/>
      <c r="G1" s="2"/>
      <c r="H1" s="1"/>
      <c r="I1" s="1"/>
      <c r="J1" s="1"/>
      <c r="K1" s="1"/>
      <c r="L1" s="1"/>
      <c r="M1" s="1"/>
      <c r="N1" s="1"/>
      <c r="O1" s="1"/>
      <c r="P1" s="1"/>
      <c r="Q1" s="1"/>
    </row>
    <row r="2" spans="1:20" s="3" customFormat="1" ht="30" customHeight="1" x14ac:dyDescent="0.5">
      <c r="A2" s="1"/>
      <c r="B2" s="4" t="s">
        <v>32</v>
      </c>
      <c r="C2" s="5"/>
      <c r="D2" s="5"/>
      <c r="E2" s="5"/>
      <c r="F2" s="6"/>
      <c r="G2" s="6" t="s">
        <v>4</v>
      </c>
      <c r="H2" s="1"/>
      <c r="I2" s="1"/>
      <c r="J2" s="1"/>
      <c r="K2" s="1"/>
      <c r="L2" s="1"/>
      <c r="M2" s="1"/>
      <c r="N2" s="1"/>
      <c r="O2" s="1"/>
      <c r="P2" s="1"/>
      <c r="Q2" s="1"/>
      <c r="S2" s="7"/>
      <c r="T2" s="7"/>
    </row>
    <row r="3" spans="1:20" s="3" customFormat="1" ht="15.75" customHeight="1" x14ac:dyDescent="0.3">
      <c r="A3" s="1"/>
      <c r="B3" s="1"/>
      <c r="C3" s="1"/>
      <c r="D3" s="1"/>
      <c r="E3" s="1"/>
      <c r="F3" s="2"/>
      <c r="G3" s="2"/>
      <c r="H3" s="1"/>
      <c r="I3" s="1"/>
      <c r="J3" s="1"/>
      <c r="K3" s="1"/>
      <c r="L3" s="1"/>
      <c r="M3" s="1"/>
      <c r="N3" s="1"/>
      <c r="O3" s="1"/>
      <c r="P3" s="1"/>
      <c r="Q3" s="1"/>
      <c r="S3" s="8"/>
      <c r="T3" s="8"/>
    </row>
    <row r="4" spans="1:20" s="12" customFormat="1" ht="20.25" customHeight="1" x14ac:dyDescent="0.35">
      <c r="A4" s="9"/>
      <c r="B4" s="10" t="s">
        <v>1</v>
      </c>
      <c r="C4" s="10"/>
      <c r="D4" s="10"/>
      <c r="E4" s="10"/>
      <c r="F4" s="11"/>
      <c r="G4" s="11"/>
      <c r="H4" s="9"/>
      <c r="I4" s="9"/>
      <c r="J4" s="9"/>
      <c r="K4" s="9"/>
      <c r="L4" s="9"/>
      <c r="M4" s="9"/>
      <c r="N4" s="9"/>
      <c r="O4" s="9"/>
      <c r="P4" s="9"/>
      <c r="Q4" s="9"/>
      <c r="S4" s="13"/>
      <c r="T4" s="14"/>
    </row>
    <row r="5" spans="1:20" s="12" customFormat="1" ht="20.25" customHeight="1" x14ac:dyDescent="0.35">
      <c r="A5" s="9"/>
      <c r="B5" s="10"/>
      <c r="C5" s="10"/>
      <c r="D5" s="10"/>
      <c r="E5" s="10"/>
      <c r="F5" s="11"/>
      <c r="G5" s="11"/>
      <c r="H5" s="9"/>
      <c r="I5" s="9"/>
      <c r="J5" s="9"/>
      <c r="K5" s="9"/>
      <c r="L5" s="9"/>
      <c r="M5" s="9"/>
      <c r="N5" s="9"/>
      <c r="O5" s="9"/>
      <c r="P5" s="9"/>
      <c r="Q5" s="9"/>
      <c r="S5" s="13"/>
      <c r="T5" s="14"/>
    </row>
    <row r="6" spans="1:20" s="12" customFormat="1" ht="20.25" customHeight="1" x14ac:dyDescent="0.35">
      <c r="A6" s="9"/>
      <c r="B6" s="40" t="s">
        <v>23</v>
      </c>
      <c r="C6" s="10"/>
      <c r="D6" s="10"/>
      <c r="E6" s="10"/>
      <c r="F6" s="46"/>
      <c r="G6" s="47">
        <v>1</v>
      </c>
      <c r="H6" s="9"/>
      <c r="I6" s="9"/>
      <c r="J6" s="9"/>
      <c r="K6" s="9"/>
      <c r="L6" s="9"/>
      <c r="M6" s="9"/>
      <c r="N6" s="9"/>
      <c r="O6" s="9"/>
      <c r="P6" s="9"/>
      <c r="Q6" s="9"/>
      <c r="S6" s="13"/>
      <c r="T6" s="14"/>
    </row>
    <row r="7" spans="1:20" s="12" customFormat="1" ht="20.25" customHeight="1" x14ac:dyDescent="0.35">
      <c r="A7" s="9"/>
      <c r="B7" s="9"/>
      <c r="C7" s="48"/>
      <c r="D7" s="48"/>
      <c r="E7" s="48"/>
      <c r="F7" s="49"/>
      <c r="G7" s="50" t="s">
        <v>21</v>
      </c>
      <c r="H7" s="51"/>
      <c r="I7" s="9"/>
      <c r="J7" s="9"/>
      <c r="K7" s="9"/>
      <c r="L7" s="9"/>
      <c r="M7" s="9"/>
      <c r="N7" s="9"/>
      <c r="O7" s="9"/>
      <c r="P7" s="9"/>
      <c r="Q7" s="9"/>
      <c r="S7" s="13"/>
      <c r="T7" s="14"/>
    </row>
    <row r="8" spans="1:20" s="12" customFormat="1" ht="20.25" customHeight="1" x14ac:dyDescent="0.35">
      <c r="A8" s="9"/>
      <c r="B8" s="48"/>
      <c r="C8" s="48"/>
      <c r="D8" s="48"/>
      <c r="E8" s="48"/>
      <c r="F8" s="52"/>
      <c r="G8" s="53" t="s">
        <v>8</v>
      </c>
      <c r="H8" s="51"/>
      <c r="I8" s="9"/>
      <c r="J8" s="9"/>
      <c r="K8" s="9"/>
      <c r="L8" s="9"/>
      <c r="M8" s="9"/>
      <c r="N8" s="9"/>
      <c r="O8" s="9"/>
      <c r="P8" s="9"/>
      <c r="Q8" s="9"/>
      <c r="S8" s="13"/>
      <c r="T8" s="14"/>
    </row>
    <row r="9" spans="1:20" s="12" customFormat="1" ht="19.75" customHeight="1" x14ac:dyDescent="0.35">
      <c r="A9" s="21"/>
      <c r="B9" s="54" t="s">
        <v>22</v>
      </c>
      <c r="C9" s="54"/>
      <c r="D9" s="55"/>
      <c r="E9" s="54"/>
      <c r="F9" s="54"/>
      <c r="G9" s="20">
        <v>0</v>
      </c>
      <c r="H9" s="51"/>
    </row>
    <row r="10" spans="1:20" s="12" customFormat="1" ht="4.25" customHeight="1" x14ac:dyDescent="0.35">
      <c r="A10" s="21"/>
      <c r="B10" s="54"/>
      <c r="C10" s="54"/>
      <c r="D10" s="55"/>
      <c r="E10" s="54"/>
      <c r="F10" s="54"/>
      <c r="G10" s="51"/>
      <c r="H10" s="51"/>
    </row>
    <row r="11" spans="1:20" s="12" customFormat="1" ht="20.25" customHeight="1" x14ac:dyDescent="0.35">
      <c r="A11" s="21"/>
      <c r="B11" s="54" t="s">
        <v>19</v>
      </c>
      <c r="C11" s="54"/>
      <c r="D11" s="55"/>
      <c r="E11" s="54"/>
      <c r="F11" s="54"/>
      <c r="G11" s="20">
        <v>0</v>
      </c>
      <c r="H11" s="56"/>
    </row>
    <row r="12" spans="1:20" s="12" customFormat="1" ht="20.25" customHeight="1" x14ac:dyDescent="0.35">
      <c r="A12" s="21"/>
      <c r="B12" s="24"/>
      <c r="C12" s="54"/>
      <c r="D12" s="24"/>
      <c r="E12" s="54"/>
      <c r="F12" s="54"/>
      <c r="G12" s="54"/>
      <c r="H12" s="51"/>
    </row>
    <row r="13" spans="1:20" s="12" customFormat="1" ht="20.25" customHeight="1" x14ac:dyDescent="0.35">
      <c r="A13" s="18"/>
      <c r="B13" s="57" t="s">
        <v>24</v>
      </c>
      <c r="C13" s="57"/>
      <c r="D13" s="57"/>
      <c r="E13" s="57"/>
      <c r="F13" s="54"/>
      <c r="G13" s="54">
        <f>IF(G6&lt;=0,0,IF(G6&gt;12,G9,G9*12/G6))</f>
        <v>0</v>
      </c>
      <c r="H13" s="9"/>
      <c r="I13" s="9"/>
      <c r="J13" s="9"/>
      <c r="K13" s="9"/>
    </row>
    <row r="14" spans="1:20" s="12" customFormat="1" ht="20.25" customHeight="1" x14ac:dyDescent="0.35">
      <c r="A14" s="21"/>
      <c r="B14" s="23"/>
      <c r="C14" s="25"/>
      <c r="D14" s="25"/>
      <c r="E14" s="25"/>
      <c r="F14" s="54"/>
      <c r="G14" s="22"/>
      <c r="H14" s="9"/>
      <c r="I14" s="58"/>
      <c r="J14" s="9"/>
      <c r="K14" s="9"/>
      <c r="L14" s="9"/>
      <c r="M14" s="9"/>
      <c r="N14" s="9"/>
      <c r="O14" s="9"/>
      <c r="P14" s="9"/>
      <c r="Q14" s="9"/>
    </row>
    <row r="15" spans="1:20" s="12" customFormat="1" ht="20.25" customHeight="1" x14ac:dyDescent="0.35">
      <c r="A15" s="21"/>
      <c r="B15" s="23" t="s">
        <v>25</v>
      </c>
      <c r="C15" s="23"/>
      <c r="D15" s="23"/>
      <c r="E15" s="23"/>
      <c r="F15" s="54"/>
      <c r="G15" s="22">
        <f>F31</f>
        <v>0</v>
      </c>
      <c r="H15" s="58"/>
      <c r="I15" s="9"/>
      <c r="J15" s="9"/>
      <c r="K15" s="9"/>
    </row>
    <row r="16" spans="1:20" s="12" customFormat="1" ht="20.25" customHeight="1" x14ac:dyDescent="0.35">
      <c r="A16" s="21"/>
      <c r="B16" s="24" t="s">
        <v>26</v>
      </c>
      <c r="C16" s="24"/>
      <c r="D16" s="24"/>
      <c r="E16" s="24"/>
      <c r="F16" s="54"/>
      <c r="G16" s="54">
        <f>G15/12*G6</f>
        <v>0</v>
      </c>
      <c r="H16" s="58"/>
      <c r="I16" s="59"/>
      <c r="J16" s="59"/>
      <c r="K16" s="9"/>
    </row>
    <row r="17" spans="1:17" s="12" customFormat="1" ht="20.25" customHeight="1" x14ac:dyDescent="0.35">
      <c r="A17" s="21"/>
      <c r="B17" s="24" t="s">
        <v>20</v>
      </c>
      <c r="C17" s="24"/>
      <c r="D17" s="24"/>
      <c r="E17" s="24"/>
      <c r="F17" s="54"/>
      <c r="G17" s="60">
        <f>IF(G11&gt;3000,3000,G11)</f>
        <v>0</v>
      </c>
      <c r="H17" s="58"/>
      <c r="I17" s="59"/>
      <c r="J17" s="59"/>
      <c r="K17" s="9"/>
    </row>
    <row r="18" spans="1:17" s="63" customFormat="1" ht="20.25" customHeight="1" x14ac:dyDescent="0.35">
      <c r="A18" s="61"/>
      <c r="B18" s="19" t="s">
        <v>9</v>
      </c>
      <c r="C18" s="62"/>
      <c r="D18" s="62"/>
      <c r="E18" s="62"/>
      <c r="F18" s="22"/>
      <c r="G18" s="22">
        <f>IF((G16-G17)&lt;0,0,G16-G17)</f>
        <v>0</v>
      </c>
      <c r="H18" s="58"/>
      <c r="I18" s="58"/>
      <c r="J18" s="58"/>
      <c r="K18" s="58"/>
      <c r="L18" s="58"/>
      <c r="M18" s="58"/>
      <c r="N18" s="58"/>
      <c r="O18" s="58"/>
      <c r="P18" s="58"/>
      <c r="Q18" s="58"/>
    </row>
    <row r="19" spans="1:17" s="63" customFormat="1" ht="20.25" customHeight="1" x14ac:dyDescent="0.35">
      <c r="A19" s="61"/>
      <c r="B19" s="57" t="s">
        <v>10</v>
      </c>
      <c r="C19" s="64"/>
      <c r="D19" s="64"/>
      <c r="E19" s="64"/>
      <c r="F19" s="54"/>
      <c r="G19" s="65">
        <v>0</v>
      </c>
      <c r="H19" s="58"/>
      <c r="I19" s="58"/>
      <c r="J19" s="58"/>
      <c r="K19" s="58"/>
      <c r="L19" s="58"/>
      <c r="M19" s="58"/>
      <c r="N19" s="58"/>
      <c r="O19" s="58"/>
      <c r="P19" s="58"/>
      <c r="Q19" s="58"/>
    </row>
    <row r="20" spans="1:17" s="63" customFormat="1" ht="20.25" customHeight="1" x14ac:dyDescent="0.35">
      <c r="A20" s="61"/>
      <c r="B20" s="19" t="s">
        <v>11</v>
      </c>
      <c r="C20" s="62"/>
      <c r="D20" s="62"/>
      <c r="E20" s="62"/>
      <c r="F20" s="58"/>
      <c r="G20" s="22">
        <f>IF(G17=0,G16-G19,G18-G19)</f>
        <v>0</v>
      </c>
      <c r="H20" s="58"/>
      <c r="I20" s="58"/>
      <c r="J20" s="58"/>
      <c r="K20" s="58"/>
      <c r="L20" s="58"/>
      <c r="M20" s="58"/>
      <c r="N20" s="58"/>
      <c r="O20" s="58"/>
      <c r="P20" s="58"/>
      <c r="Q20" s="58"/>
    </row>
    <row r="21" spans="1:17" s="12" customFormat="1" ht="20.25" customHeight="1" x14ac:dyDescent="0.35">
      <c r="A21" s="21"/>
      <c r="B21" s="23"/>
      <c r="C21" s="25"/>
      <c r="D21" s="25"/>
      <c r="E21" s="25"/>
      <c r="F21" s="22"/>
      <c r="G21" s="58"/>
      <c r="H21" s="9"/>
      <c r="I21" s="9"/>
      <c r="J21" s="9"/>
      <c r="K21" s="9"/>
    </row>
    <row r="22" spans="1:17" s="12" customFormat="1" ht="20.25" customHeight="1" thickBot="1" x14ac:dyDescent="0.4">
      <c r="A22" s="21"/>
      <c r="B22" s="23" t="s">
        <v>5</v>
      </c>
      <c r="C22" s="25"/>
      <c r="D22" s="25"/>
      <c r="E22" s="25"/>
      <c r="F22" s="9"/>
      <c r="G22" s="29">
        <f>G20</f>
        <v>0</v>
      </c>
      <c r="H22" s="9"/>
      <c r="I22" s="9"/>
      <c r="J22" s="9"/>
      <c r="K22" s="9"/>
      <c r="L22" s="9"/>
      <c r="M22" s="9"/>
      <c r="N22" s="9"/>
      <c r="O22" s="9"/>
      <c r="P22" s="9"/>
      <c r="Q22" s="9"/>
    </row>
    <row r="23" spans="1:17" s="3" customFormat="1" ht="20.25" customHeight="1" thickTop="1" x14ac:dyDescent="0.3">
      <c r="A23" s="30"/>
      <c r="B23" s="66"/>
      <c r="C23" s="67"/>
      <c r="D23" s="67"/>
      <c r="E23" s="67"/>
      <c r="F23" s="68"/>
      <c r="G23" s="31"/>
      <c r="H23" s="1"/>
      <c r="I23" s="1"/>
      <c r="J23" s="1"/>
      <c r="K23" s="1"/>
      <c r="L23" s="1"/>
      <c r="M23" s="1"/>
      <c r="N23" s="1"/>
      <c r="O23" s="1"/>
      <c r="P23" s="1"/>
      <c r="Q23" s="1"/>
    </row>
    <row r="24" spans="1:17" s="3" customFormat="1" ht="17.25" customHeight="1" x14ac:dyDescent="0.3">
      <c r="A24" s="30"/>
      <c r="B24" s="86"/>
      <c r="C24" s="86"/>
      <c r="D24" s="86"/>
      <c r="E24" s="86"/>
      <c r="F24" s="86"/>
      <c r="G24" s="86"/>
      <c r="H24" s="69"/>
      <c r="I24" s="1"/>
      <c r="J24" s="1"/>
      <c r="K24" s="1"/>
      <c r="L24" s="1"/>
      <c r="M24" s="1"/>
      <c r="N24" s="1"/>
      <c r="O24" s="1"/>
      <c r="P24" s="1"/>
      <c r="Q24" s="1"/>
    </row>
    <row r="25" spans="1:17" s="3" customFormat="1" ht="20.25" customHeight="1" x14ac:dyDescent="0.3">
      <c r="A25" s="70"/>
      <c r="B25" s="87" t="s">
        <v>18</v>
      </c>
      <c r="C25" s="87"/>
      <c r="D25" s="88" t="s">
        <v>16</v>
      </c>
      <c r="E25" s="89" t="s">
        <v>0</v>
      </c>
      <c r="F25" s="88" t="s">
        <v>17</v>
      </c>
      <c r="G25" s="90"/>
      <c r="H25" s="1"/>
      <c r="I25" s="1"/>
      <c r="J25" s="1"/>
      <c r="K25" s="1"/>
      <c r="L25" s="1"/>
      <c r="M25" s="1"/>
      <c r="N25" s="1"/>
      <c r="O25" s="1"/>
      <c r="P25" s="1"/>
      <c r="Q25" s="1"/>
    </row>
    <row r="26" spans="1:17" s="3" customFormat="1" ht="20.25" customHeight="1" x14ac:dyDescent="0.3">
      <c r="A26" s="70"/>
      <c r="B26" s="32" t="s">
        <v>14</v>
      </c>
      <c r="C26" s="32" t="s">
        <v>15</v>
      </c>
      <c r="D26" s="88"/>
      <c r="E26" s="89"/>
      <c r="F26" s="88"/>
      <c r="G26" s="90"/>
      <c r="H26" s="1"/>
      <c r="I26" s="1"/>
      <c r="J26" s="1"/>
      <c r="K26" s="1"/>
      <c r="L26" s="1"/>
      <c r="M26" s="1"/>
      <c r="N26" s="1"/>
      <c r="O26" s="1"/>
      <c r="P26" s="1"/>
      <c r="Q26" s="1"/>
    </row>
    <row r="27" spans="1:17" s="3" customFormat="1" ht="20.25" customHeight="1" x14ac:dyDescent="0.3">
      <c r="A27" s="70"/>
      <c r="B27" s="33">
        <v>0</v>
      </c>
      <c r="C27" s="33">
        <f>'Monthly Tax Calc'!C17*12</f>
        <v>57600</v>
      </c>
      <c r="D27" s="71">
        <f>IF(G13&lt;=C27,G13,C27)</f>
        <v>0</v>
      </c>
      <c r="E27" s="72">
        <v>0</v>
      </c>
      <c r="F27" s="73">
        <f>D27*E27</f>
        <v>0</v>
      </c>
      <c r="G27" s="68"/>
      <c r="H27" s="1"/>
      <c r="I27" s="1"/>
      <c r="J27" s="1"/>
      <c r="K27" s="1"/>
      <c r="L27" s="1"/>
      <c r="M27" s="1"/>
      <c r="N27" s="1"/>
      <c r="O27" s="1"/>
      <c r="P27" s="1"/>
      <c r="Q27" s="1"/>
    </row>
    <row r="28" spans="1:17" s="3" customFormat="1" ht="20.25" customHeight="1" x14ac:dyDescent="0.3">
      <c r="A28" s="70"/>
      <c r="B28" s="36">
        <f t="shared" ref="B28:B29" si="0">C27+0.01</f>
        <v>57600.01</v>
      </c>
      <c r="C28" s="33">
        <f>'Monthly Tax Calc'!C18*12</f>
        <v>81600</v>
      </c>
      <c r="D28" s="37">
        <f>IF(G$13&gt;=B28,IF(G$13&lt;=C28,G$13-C27,C28-C27),0)</f>
        <v>0</v>
      </c>
      <c r="E28" s="74">
        <v>0.2</v>
      </c>
      <c r="F28" s="73">
        <f t="shared" ref="F28:F30" si="1">D28*E28</f>
        <v>0</v>
      </c>
      <c r="G28" s="68"/>
      <c r="H28" s="1"/>
      <c r="I28" s="1"/>
      <c r="J28" s="1"/>
      <c r="K28" s="1"/>
      <c r="L28" s="1"/>
      <c r="M28" s="1"/>
      <c r="N28" s="1"/>
      <c r="O28" s="1"/>
      <c r="P28" s="1"/>
      <c r="Q28" s="1"/>
    </row>
    <row r="29" spans="1:17" s="3" customFormat="1" ht="20.25" customHeight="1" x14ac:dyDescent="0.3">
      <c r="A29" s="70"/>
      <c r="B29" s="36">
        <f t="shared" si="0"/>
        <v>81600.009999999995</v>
      </c>
      <c r="C29" s="33">
        <f>'Monthly Tax Calc'!C19*12</f>
        <v>106800</v>
      </c>
      <c r="D29" s="37">
        <f>IF(G$13&gt;=B29,IF(G$13&lt;=C29,G$13-C28,C29-C28),0)</f>
        <v>0</v>
      </c>
      <c r="E29" s="74">
        <v>0.3</v>
      </c>
      <c r="F29" s="73">
        <f t="shared" si="1"/>
        <v>0</v>
      </c>
      <c r="G29" s="68"/>
      <c r="H29" s="1"/>
      <c r="I29" s="1"/>
      <c r="J29" s="1"/>
      <c r="K29" s="1"/>
      <c r="L29" s="1"/>
      <c r="M29" s="1"/>
      <c r="N29" s="1"/>
      <c r="O29" s="1"/>
      <c r="P29" s="1"/>
      <c r="Q29" s="1"/>
    </row>
    <row r="30" spans="1:17" s="3" customFormat="1" ht="20.25" customHeight="1" x14ac:dyDescent="0.3">
      <c r="A30" s="70"/>
      <c r="B30" s="36">
        <f>C29+0.01</f>
        <v>106800.01</v>
      </c>
      <c r="C30" s="39" t="s">
        <v>2</v>
      </c>
      <c r="D30" s="73">
        <f>IF(G13&gt;=B30,G13-C29,0)</f>
        <v>0</v>
      </c>
      <c r="E30" s="74">
        <v>0.375</v>
      </c>
      <c r="F30" s="73">
        <f t="shared" si="1"/>
        <v>0</v>
      </c>
      <c r="G30" s="68"/>
      <c r="H30" s="1"/>
      <c r="I30" s="1"/>
      <c r="J30" s="1"/>
      <c r="K30" s="1"/>
      <c r="L30" s="1"/>
      <c r="M30" s="1"/>
      <c r="N30" s="1"/>
      <c r="O30" s="1"/>
      <c r="P30" s="1"/>
      <c r="Q30" s="1"/>
    </row>
    <row r="31" spans="1:17" s="3" customFormat="1" ht="20.25" customHeight="1" thickBot="1" x14ac:dyDescent="0.35">
      <c r="A31" s="70"/>
      <c r="B31" s="75"/>
      <c r="C31" s="75"/>
      <c r="D31" s="76">
        <f>SUM(D27:D30)</f>
        <v>0</v>
      </c>
      <c r="E31" s="77"/>
      <c r="F31" s="76">
        <f>SUM(F27:F30)</f>
        <v>0</v>
      </c>
      <c r="G31" s="31"/>
      <c r="H31" s="1"/>
      <c r="I31" s="1"/>
      <c r="J31" s="1"/>
      <c r="K31" s="1"/>
      <c r="L31" s="1"/>
      <c r="M31" s="1"/>
      <c r="N31" s="1"/>
      <c r="O31" s="1"/>
      <c r="P31" s="1"/>
      <c r="Q31" s="1"/>
    </row>
    <row r="32" spans="1:17" s="3" customFormat="1" ht="20.25" customHeight="1" x14ac:dyDescent="0.3">
      <c r="A32" s="70"/>
      <c r="B32" s="1"/>
      <c r="C32" s="1"/>
      <c r="D32" s="1"/>
      <c r="E32" s="1"/>
      <c r="F32" s="1"/>
      <c r="G32" s="1"/>
      <c r="H32" s="1"/>
      <c r="I32" s="1"/>
      <c r="J32" s="1"/>
      <c r="K32" s="1"/>
      <c r="L32" s="1"/>
      <c r="M32" s="1"/>
      <c r="N32" s="1"/>
      <c r="O32" s="1"/>
      <c r="P32" s="1"/>
      <c r="Q32" s="1"/>
    </row>
    <row r="34" spans="2:6" s="78" customFormat="1" ht="11.5" x14ac:dyDescent="0.25">
      <c r="B34" s="79" t="s">
        <v>27</v>
      </c>
      <c r="C34" s="80"/>
      <c r="D34" s="81"/>
      <c r="E34" s="80"/>
      <c r="F34" s="82"/>
    </row>
    <row r="35" spans="2:6" s="78" customFormat="1" ht="22.25" customHeight="1" x14ac:dyDescent="0.2">
      <c r="B35" s="84" t="s">
        <v>28</v>
      </c>
      <c r="C35" s="84"/>
      <c r="D35" s="84"/>
      <c r="E35" s="84"/>
      <c r="F35" s="84"/>
    </row>
    <row r="36" spans="2:6" s="78" customFormat="1" ht="11.5" x14ac:dyDescent="0.25">
      <c r="B36" s="79" t="s">
        <v>29</v>
      </c>
      <c r="C36" s="80"/>
      <c r="D36" s="81"/>
      <c r="E36" s="80"/>
      <c r="F36" s="82"/>
    </row>
    <row r="37" spans="2:6" s="78" customFormat="1" ht="11.5" x14ac:dyDescent="0.25">
      <c r="B37" s="79" t="s">
        <v>30</v>
      </c>
      <c r="C37" s="80"/>
      <c r="D37" s="81"/>
      <c r="E37" s="80"/>
      <c r="F37" s="82"/>
    </row>
    <row r="38" spans="2:6" s="78" customFormat="1" ht="11.5" x14ac:dyDescent="0.25">
      <c r="B38" s="79" t="s">
        <v>31</v>
      </c>
      <c r="C38" s="80"/>
      <c r="D38" s="81"/>
      <c r="E38" s="80"/>
      <c r="F38" s="82"/>
    </row>
  </sheetData>
  <sheetProtection algorithmName="SHA-512" hashValue="yr+JtCL8fo+Fy9Qs8npcVIxXMaZHaJdfyv++yZPwke8ij+SmsUsIGuwbCcLaN3A6JjCVBS+Lu3b4VTNUGxh3mg==" saltValue="FnQ++zGDp8j6pq5BAUNmPA==" spinCount="100000" sheet="1" objects="1" scenarios="1" selectLockedCells="1"/>
  <mergeCells count="7">
    <mergeCell ref="B35:F35"/>
    <mergeCell ref="B24:G24"/>
    <mergeCell ref="B25:C25"/>
    <mergeCell ref="D25:D26"/>
    <mergeCell ref="E25:E26"/>
    <mergeCell ref="F25:F26"/>
    <mergeCell ref="G25:G26"/>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4716C09-508F-4D1B-B90A-6AA9B730E2C5}"/>
</file>

<file path=customXml/itemProps2.xml><?xml version="1.0" encoding="utf-8"?>
<ds:datastoreItem xmlns:ds="http://schemas.openxmlformats.org/officeDocument/2006/customXml" ds:itemID="{60887654-998B-4235-9472-BEAE277B10D0}"/>
</file>

<file path=customXml/itemProps3.xml><?xml version="1.0" encoding="utf-8"?>
<ds:datastoreItem xmlns:ds="http://schemas.openxmlformats.org/officeDocument/2006/customXml" ds:itemID="{E86F4962-6782-4F35-AF6C-2E359922F8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YTD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cp:lastPrinted>2014-12-19T13:18:01Z</cp:lastPrinted>
  <dcterms:created xsi:type="dcterms:W3CDTF">2011-10-12T07:08:14Z</dcterms:created>
  <dcterms:modified xsi:type="dcterms:W3CDTF">2023-01-16T08:15:00Z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