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831"/>
  <workbookPr defaultThemeVersion="124226"/>
  <mc:AlternateContent xmlns:mc="http://schemas.openxmlformats.org/markup-compatibility/2006">
    <mc:Choice Requires="x15">
      <x15ac:absPath xmlns:x15ac="http://schemas.microsoft.com/office/spreadsheetml/2010/11/ac" url="https://sage365-my.sharepoint.com/personal/jacqui_ramakuela_sage_com/Documents/Desktop/Rebrand/Tax Calculator 2023/"/>
    </mc:Choice>
  </mc:AlternateContent>
  <xr:revisionPtr revIDLastSave="6" documentId="13_ncr:1_{22E7CC53-0A59-4E99-8AF5-64AA285444EA}" xr6:coauthVersionLast="47" xr6:coauthVersionMax="47" xr10:uidLastSave="{D25EE07D-A949-422E-B649-30109FAC1B99}"/>
  <bookViews>
    <workbookView xWindow="-110" yWindow="-110" windowWidth="19420" windowHeight="10420" activeTab="1" xr2:uid="{00000000-000D-0000-FFFF-FFFF00000000}"/>
  </bookViews>
  <sheets>
    <sheet name="Monthly" sheetId="2" r:id="rId1"/>
    <sheet name="Annual Tax calc" sheetId="1"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I54" i="1" l="1"/>
  <c r="I55" i="1"/>
  <c r="I56" i="1"/>
  <c r="I57" i="1"/>
  <c r="I58" i="1"/>
  <c r="I53" i="1"/>
  <c r="E54" i="1"/>
  <c r="E55" i="1"/>
  <c r="E56" i="1"/>
  <c r="E57" i="1"/>
  <c r="E53" i="1"/>
  <c r="C55" i="1" l="1"/>
  <c r="C56" i="1"/>
  <c r="C57" i="1"/>
  <c r="C58" i="1"/>
  <c r="C54" i="1"/>
  <c r="C44" i="1"/>
  <c r="C45" i="1"/>
  <c r="C46" i="1"/>
  <c r="C43" i="1"/>
  <c r="C47" i="1"/>
  <c r="C23" i="2"/>
  <c r="C24" i="2"/>
  <c r="C25" i="2"/>
  <c r="C26" i="2"/>
  <c r="C22" i="2"/>
  <c r="I10" i="2" l="1"/>
  <c r="J25" i="2" l="1"/>
  <c r="K25" i="2" s="1"/>
  <c r="J26" i="2"/>
  <c r="K26" i="2" s="1"/>
  <c r="J21" i="2"/>
  <c r="J24" i="2"/>
  <c r="K24" i="2" s="1"/>
  <c r="J22" i="2"/>
  <c r="K22" i="2" s="1"/>
  <c r="J23" i="2"/>
  <c r="K23" i="2" s="1"/>
  <c r="I16" i="1"/>
  <c r="I21" i="1"/>
  <c r="I13" i="1"/>
  <c r="K27" i="2" l="1"/>
  <c r="I12" i="2" s="1"/>
  <c r="I14" i="2" s="1"/>
  <c r="J27" i="2"/>
  <c r="I18" i="1"/>
  <c r="I19" i="1" s="1"/>
  <c r="J47" i="1" s="1"/>
  <c r="J46" i="1" l="1"/>
  <c r="K46" i="1" s="1"/>
  <c r="K47" i="1"/>
  <c r="J43" i="1"/>
  <c r="K43" i="1" s="1"/>
  <c r="J44" i="1"/>
  <c r="K44" i="1" s="1"/>
  <c r="J45" i="1"/>
  <c r="K45" i="1" s="1"/>
  <c r="J42" i="1"/>
  <c r="I22" i="1"/>
  <c r="J58" i="1" l="1"/>
  <c r="K58" i="1" s="1"/>
  <c r="J55" i="1"/>
  <c r="K55" i="1" s="1"/>
  <c r="J56" i="1"/>
  <c r="K56" i="1" s="1"/>
  <c r="J57" i="1"/>
  <c r="K57" i="1" s="1"/>
  <c r="J53" i="1"/>
  <c r="J54" i="1"/>
  <c r="K54" i="1" s="1"/>
  <c r="I15" i="2"/>
  <c r="I16" i="2" s="1"/>
  <c r="K48" i="1"/>
  <c r="I25" i="1" s="1"/>
  <c r="I28" i="1" s="1"/>
  <c r="J48" i="1"/>
  <c r="J59" i="1" l="1"/>
  <c r="K59" i="1"/>
  <c r="I24" i="1" s="1"/>
  <c r="I26" i="1" s="1"/>
  <c r="I29" i="1" s="1"/>
  <c r="I31" i="1" s="1"/>
  <c r="I37" i="1" l="1"/>
  <c r="I32" i="1"/>
  <c r="I33" i="1" s="1"/>
  <c r="I35" i="1" s="1"/>
</calcChain>
</file>

<file path=xl/sharedStrings.xml><?xml version="1.0" encoding="utf-8"?>
<sst xmlns="http://schemas.openxmlformats.org/spreadsheetml/2006/main" count="145" uniqueCount="54">
  <si>
    <t>Add 3% AIDS Levy</t>
  </si>
  <si>
    <t>Less YTD PAYE + AIDS Levy</t>
  </si>
  <si>
    <t>Net Tax for current period</t>
  </si>
  <si>
    <t>Enter amounts only in the grey fields</t>
  </si>
  <si>
    <t>ZIMBABWE</t>
  </si>
  <si>
    <t>YTD+</t>
  </si>
  <si>
    <t xml:space="preserve">YTD+ tax deduction </t>
  </si>
  <si>
    <t>YTD+ Gross Income</t>
  </si>
  <si>
    <t>YTD+ Taxable Income</t>
  </si>
  <si>
    <t>Periodic Income</t>
  </si>
  <si>
    <t>Tax on Periodic Income</t>
  </si>
  <si>
    <r>
      <t xml:space="preserve">YTD+ Tax on Taxable Income </t>
    </r>
    <r>
      <rPr>
        <i/>
        <sz val="10"/>
        <color indexed="23"/>
        <rFont val="Calibri"/>
        <family val="2"/>
      </rPr>
      <t>excl. periodic</t>
    </r>
  </si>
  <si>
    <t>YTD+ PAYE + AIDS Levy</t>
  </si>
  <si>
    <t>from</t>
  </si>
  <si>
    <t>to</t>
  </si>
  <si>
    <t>multiply by</t>
  </si>
  <si>
    <t>Deduct</t>
  </si>
  <si>
    <t xml:space="preserve">          -  </t>
  </si>
  <si>
    <t>and above</t>
  </si>
  <si>
    <t>Less YTD+ Tax Credits</t>
  </si>
  <si>
    <t>YTD+ PAYE</t>
  </si>
  <si>
    <t>Excess credit for the year</t>
  </si>
  <si>
    <t>Tax Rate</t>
  </si>
  <si>
    <r>
      <t>Annualised Taxable Income</t>
    </r>
    <r>
      <rPr>
        <sz val="11"/>
        <color indexed="23"/>
        <rFont val="Calibri"/>
        <family val="2"/>
      </rPr>
      <t xml:space="preserve">  </t>
    </r>
    <r>
      <rPr>
        <i/>
        <sz val="10"/>
        <color indexed="23"/>
        <rFont val="Calibri"/>
        <family val="2"/>
      </rPr>
      <t>excl. periodic</t>
    </r>
  </si>
  <si>
    <r>
      <t>Annualised Taxable Income</t>
    </r>
    <r>
      <rPr>
        <sz val="11"/>
        <color indexed="23"/>
        <rFont val="Calibri"/>
        <family val="2"/>
      </rPr>
      <t xml:space="preserve">  </t>
    </r>
    <r>
      <rPr>
        <i/>
        <sz val="10"/>
        <color indexed="23"/>
        <rFont val="Calibri"/>
        <family val="2"/>
      </rPr>
      <t>incl. periodic</t>
    </r>
  </si>
  <si>
    <r>
      <t>Annual Tax on Annualised Taxable Income</t>
    </r>
    <r>
      <rPr>
        <sz val="11"/>
        <color indexed="23"/>
        <rFont val="Calibri"/>
        <family val="2"/>
      </rPr>
      <t xml:space="preserve">  </t>
    </r>
    <r>
      <rPr>
        <i/>
        <sz val="10"/>
        <color indexed="23"/>
        <rFont val="Calibri"/>
        <family val="2"/>
      </rPr>
      <t>incl. periodic</t>
    </r>
  </si>
  <si>
    <r>
      <t>Less Annual Tax on Annualised Taxable Income</t>
    </r>
    <r>
      <rPr>
        <sz val="11"/>
        <color indexed="23"/>
        <rFont val="Calibri"/>
        <family val="2"/>
      </rPr>
      <t xml:space="preserve"> </t>
    </r>
    <r>
      <rPr>
        <i/>
        <sz val="9"/>
        <color indexed="23"/>
        <rFont val="Calibri"/>
        <family val="2"/>
      </rPr>
      <t>excl. periodic</t>
    </r>
  </si>
  <si>
    <t>Add Tax on Periodic</t>
  </si>
  <si>
    <r>
      <rPr>
        <b/>
        <i/>
        <sz val="11"/>
        <color indexed="8"/>
        <rFont val="Calibri"/>
        <family val="2"/>
      </rPr>
      <t>Annual Tax Table -</t>
    </r>
    <r>
      <rPr>
        <i/>
        <sz val="11"/>
        <color indexed="8"/>
        <rFont val="Calibri"/>
        <family val="2"/>
      </rPr>
      <t xml:space="preserve"> Annualised Taxable Income</t>
    </r>
    <r>
      <rPr>
        <i/>
        <sz val="11"/>
        <color indexed="23"/>
        <rFont val="Calibri"/>
        <family val="2"/>
      </rPr>
      <t xml:space="preserve">  </t>
    </r>
    <r>
      <rPr>
        <i/>
        <sz val="10"/>
        <color indexed="23"/>
        <rFont val="Calibri"/>
        <family val="2"/>
      </rPr>
      <t>excl. periodic</t>
    </r>
  </si>
  <si>
    <r>
      <rPr>
        <b/>
        <i/>
        <sz val="11"/>
        <color indexed="8"/>
        <rFont val="Calibri"/>
        <family val="2"/>
      </rPr>
      <t>Annual Tax Table -</t>
    </r>
    <r>
      <rPr>
        <i/>
        <sz val="11"/>
        <color indexed="8"/>
        <rFont val="Calibri"/>
        <family val="2"/>
      </rPr>
      <t xml:space="preserve"> Annualised Taxable Income</t>
    </r>
    <r>
      <rPr>
        <i/>
        <sz val="11"/>
        <color indexed="23"/>
        <rFont val="Calibri"/>
        <family val="2"/>
      </rPr>
      <t xml:space="preserve">  </t>
    </r>
    <r>
      <rPr>
        <i/>
        <sz val="10"/>
        <color indexed="23"/>
        <rFont val="Calibri"/>
        <family val="2"/>
      </rPr>
      <t>incl. periodic</t>
    </r>
  </si>
  <si>
    <r>
      <rPr>
        <sz val="11"/>
        <rFont val="Calibri"/>
        <family val="2"/>
      </rPr>
      <t>Periodic income</t>
    </r>
    <r>
      <rPr>
        <i/>
        <sz val="10"/>
        <color indexed="23"/>
        <rFont val="Calibri"/>
        <family val="2"/>
      </rPr>
      <t xml:space="preserve"> annual income</t>
    </r>
  </si>
  <si>
    <t>Taxable income</t>
  </si>
  <si>
    <t>Tax deductions</t>
  </si>
  <si>
    <t>Net Taxable Income</t>
  </si>
  <si>
    <t>Tax on Net Taxable Income</t>
  </si>
  <si>
    <t>Less Tax Credits</t>
  </si>
  <si>
    <t>PAYE</t>
  </si>
  <si>
    <t>PAYE + AIDS Levy</t>
  </si>
  <si>
    <t>Enter the number of full periods in a year.</t>
  </si>
  <si>
    <t>Enter the number of periods worked.</t>
  </si>
  <si>
    <t>days / months</t>
  </si>
  <si>
    <t>Current</t>
  </si>
  <si>
    <t>Monthly tax table</t>
  </si>
  <si>
    <t>USD</t>
  </si>
  <si>
    <t>Taxable Income (USD)</t>
  </si>
  <si>
    <t>Fixed amount (USD)</t>
  </si>
  <si>
    <t>Tax                 (USD)</t>
  </si>
  <si>
    <t>DISCLAIMER</t>
  </si>
  <si>
    <t>Although care has been taken with the preparation of this document, Sage South Africa makes no warranties or representations as to the suitability or quality of the documentation or its fitness for any purpose and the client uses this information entirely at own risk.</t>
  </si>
  <si>
    <t>COPYRIGHT NOTICE</t>
  </si>
  <si>
    <t>© Copyright 2022 by Sage South Africa, a division of Sage South Africa (Pty) Ltd hereinafter referred to as “Sage”, under the Copyright Law of the Republic of South Africa.</t>
  </si>
  <si>
    <t>No part of this publication may be reproduced in any form or by any means without the express permission in writing from Sage.</t>
  </si>
  <si>
    <t>Monthly PAYE Tax Calculator - 2023</t>
  </si>
  <si>
    <t>Annual PAYE Tax Calculator - 2023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</si>
</sst>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 #,##0.00_-;_-* &quot;-&quot;??_-;_-@_-"/>
  </numFmts>
  <fonts count="41" x14ac:knownFonts="1">
    <font>
      <sz val="11"/>
      <color theme="1"/>
      <name val="Calibri"/>
      <family val="2"/>
      <scheme val="minor"/>
    </font>
    <font>
      <sz val="11"/>
      <color indexed="23"/>
      <name val="Calibri"/>
      <family val="2"/>
    </font>
    <font>
      <i/>
      <sz val="10"/>
      <color indexed="23"/>
      <name val="Calibri"/>
      <family val="2"/>
    </font>
    <font>
      <i/>
      <sz val="9"/>
      <color indexed="23"/>
      <name val="Calibri"/>
      <family val="2"/>
    </font>
    <font>
      <i/>
      <sz val="11"/>
      <color indexed="23"/>
      <name val="Calibri"/>
      <family val="2"/>
    </font>
    <font>
      <sz val="11"/>
      <name val="Calibri"/>
      <family val="2"/>
    </font>
    <font>
      <i/>
      <sz val="11"/>
      <color indexed="8"/>
      <name val="Calibri"/>
      <family val="2"/>
    </font>
    <font>
      <b/>
      <i/>
      <sz val="11"/>
      <color indexed="8"/>
      <name val="Calibri"/>
      <family val="2"/>
    </font>
    <font>
      <sz val="11"/>
      <color theme="0"/>
      <name val="Calibri"/>
      <family val="2"/>
      <scheme val="minor"/>
    </font>
    <font>
      <b/>
      <sz val="11"/>
      <color theme="0"/>
      <name val="Calibri"/>
      <family val="2"/>
      <scheme val="minor"/>
    </font>
    <font>
      <b/>
      <sz val="11"/>
      <color theme="1"/>
      <name val="Calibri"/>
      <family val="2"/>
      <scheme val="minor"/>
    </font>
    <font>
      <b/>
      <sz val="18"/>
      <name val="Calibri"/>
      <family val="2"/>
      <scheme val="minor"/>
    </font>
    <font>
      <sz val="22"/>
      <name val="Calibri"/>
      <family val="2"/>
      <scheme val="minor"/>
    </font>
    <font>
      <i/>
      <sz val="11"/>
      <color theme="0" tint="-0.499984740745262"/>
      <name val="Calibri"/>
      <family val="2"/>
      <scheme val="minor"/>
    </font>
    <font>
      <sz val="18"/>
      <name val="Calibri"/>
      <family val="2"/>
      <scheme val="minor"/>
    </font>
    <font>
      <sz val="11"/>
      <name val="Calibri"/>
      <family val="2"/>
      <scheme val="minor"/>
    </font>
    <font>
      <i/>
      <sz val="11"/>
      <color theme="1"/>
      <name val="Calibri"/>
      <family val="2"/>
      <scheme val="minor"/>
    </font>
    <font>
      <i/>
      <sz val="11"/>
      <color theme="0"/>
      <name val="Calibri"/>
      <family val="2"/>
      <scheme val="minor"/>
    </font>
    <font>
      <sz val="10"/>
      <color theme="1"/>
      <name val="Arial"/>
      <family val="2"/>
    </font>
    <font>
      <b/>
      <sz val="14"/>
      <color theme="1"/>
      <name val="Calibri"/>
      <family val="2"/>
      <scheme val="minor"/>
    </font>
    <font>
      <sz val="11"/>
      <color theme="0" tint="-0.499984740745262"/>
      <name val="Calibri"/>
      <family val="2"/>
      <scheme val="minor"/>
    </font>
    <font>
      <sz val="11"/>
      <color rgb="FFC00000"/>
      <name val="Calibri"/>
      <family val="2"/>
      <scheme val="minor"/>
    </font>
    <font>
      <i/>
      <sz val="10"/>
      <color theme="0" tint="-0.34998626667073579"/>
      <name val="Calibri"/>
      <family val="2"/>
      <scheme val="minor"/>
    </font>
    <font>
      <sz val="11"/>
      <color theme="1"/>
      <name val="Calibri"/>
      <family val="2"/>
      <scheme val="minor"/>
    </font>
    <font>
      <sz val="11"/>
      <color theme="1"/>
      <name val="Sage Text"/>
    </font>
    <font>
      <sz val="18"/>
      <name val="Sage Text"/>
    </font>
    <font>
      <b/>
      <sz val="18"/>
      <name val="Sage Text"/>
    </font>
    <font>
      <sz val="22"/>
      <name val="Sage Text"/>
    </font>
    <font>
      <i/>
      <sz val="11"/>
      <color theme="0" tint="-0.499984740745262"/>
      <name val="Sage Text"/>
    </font>
    <font>
      <b/>
      <sz val="11"/>
      <color theme="1"/>
      <name val="Sage Text"/>
    </font>
    <font>
      <b/>
      <sz val="14"/>
      <color theme="1"/>
      <name val="Sage Text"/>
    </font>
    <font>
      <b/>
      <sz val="11"/>
      <color theme="0"/>
      <name val="Sage Text"/>
    </font>
    <font>
      <b/>
      <u/>
      <sz val="11"/>
      <color theme="1"/>
      <name val="Sage Text"/>
    </font>
    <font>
      <i/>
      <sz val="11"/>
      <color rgb="FF00B050"/>
      <name val="Sage Text"/>
    </font>
    <font>
      <i/>
      <sz val="11"/>
      <color theme="0"/>
      <name val="Sage Text"/>
    </font>
    <font>
      <sz val="11"/>
      <color theme="0"/>
      <name val="Sage Text"/>
    </font>
    <font>
      <sz val="10"/>
      <color theme="1"/>
      <name val="Sage Text"/>
    </font>
    <font>
      <sz val="8"/>
      <name val="Arial"/>
      <family val="2"/>
    </font>
    <font>
      <sz val="9"/>
      <color rgb="FF63666A"/>
      <name val="Sage Text Light"/>
    </font>
    <font>
      <sz val="9"/>
      <name val="Sage Text Light"/>
    </font>
    <font>
      <i/>
      <sz val="9"/>
      <name val="Sage Text Light"/>
    </font>
  </fonts>
  <fills count="5">
    <fill>
      <patternFill patternType="none"/>
    </fill>
    <fill>
      <patternFill patternType="gray125"/>
    </fill>
    <fill>
      <patternFill patternType="solid">
        <fgColor theme="0" tint="-0.14999847407452621"/>
        <bgColor indexed="64"/>
      </patternFill>
    </fill>
    <fill>
      <patternFill patternType="solid">
        <fgColor theme="1"/>
        <bgColor indexed="64"/>
      </patternFill>
    </fill>
    <fill>
      <patternFill patternType="solid">
        <fgColor theme="0" tint="-0.249977111117893"/>
        <bgColor indexed="64"/>
      </patternFill>
    </fill>
  </fills>
  <borders count="10">
    <border>
      <left/>
      <right/>
      <top/>
      <bottom/>
      <diagonal/>
    </border>
    <border>
      <left/>
      <right/>
      <top style="thin">
        <color indexed="64"/>
      </top>
      <bottom/>
      <diagonal/>
    </border>
    <border>
      <left/>
      <right/>
      <top style="thin">
        <color indexed="64"/>
      </top>
      <bottom style="double">
        <color indexed="64"/>
      </bottom>
      <diagonal/>
    </border>
    <border>
      <left/>
      <right/>
      <top/>
      <bottom style="thin">
        <color indexed="64"/>
      </bottom>
      <diagonal/>
    </border>
    <border>
      <left/>
      <right style="thin">
        <color theme="0"/>
      </right>
      <top/>
      <bottom/>
      <diagonal/>
    </border>
    <border>
      <left style="thin">
        <color theme="0"/>
      </left>
      <right/>
      <top/>
      <bottom/>
      <diagonal/>
    </border>
    <border>
      <left style="thin">
        <color theme="0"/>
      </left>
      <right style="thin">
        <color theme="0"/>
      </right>
      <top/>
      <bottom/>
      <diagonal/>
    </border>
    <border>
      <left style="thin">
        <color theme="2" tint="-9.9978637043366805E-2"/>
      </left>
      <right style="thin">
        <color theme="2" tint="-9.9978637043366805E-2"/>
      </right>
      <top style="thin">
        <color theme="2" tint="-9.9978637043366805E-2"/>
      </top>
      <bottom style="thin">
        <color theme="2" tint="-9.9978637043366805E-2"/>
      </bottom>
      <diagonal/>
    </border>
    <border>
      <left style="thin">
        <color theme="2" tint="-9.9978637043366805E-2"/>
      </left>
      <right/>
      <top style="thin">
        <color theme="2" tint="-9.9978637043366805E-2"/>
      </top>
      <bottom style="thin">
        <color theme="2" tint="-9.9978637043366805E-2"/>
      </bottom>
      <diagonal/>
    </border>
    <border>
      <left/>
      <right style="thin">
        <color theme="2" tint="-9.9978637043366805E-2"/>
      </right>
      <top style="thin">
        <color theme="2" tint="-9.9978637043366805E-2"/>
      </top>
      <bottom style="thin">
        <color theme="2" tint="-9.9978637043366805E-2"/>
      </bottom>
      <diagonal/>
    </border>
  </borders>
  <cellStyleXfs count="2">
    <xf numFmtId="0" fontId="0" fillId="0" borderId="0"/>
    <xf numFmtId="43" fontId="23" fillId="0" borderId="0" applyFont="0" applyFill="0" applyBorder="0" applyAlignment="0" applyProtection="0"/>
  </cellStyleXfs>
  <cellXfs count="126">
    <xf numFmtId="0" fontId="0" fillId="0" borderId="0" xfId="0"/>
    <xf numFmtId="4" fontId="0" fillId="0" borderId="0" xfId="0" applyNumberFormat="1"/>
    <xf numFmtId="4" fontId="0" fillId="0" borderId="0" xfId="0" applyNumberFormat="1" applyBorder="1"/>
    <xf numFmtId="0" fontId="0" fillId="0" borderId="0" xfId="0" applyFont="1" applyProtection="1"/>
    <xf numFmtId="2" fontId="0" fillId="0" borderId="0" xfId="0" applyNumberFormat="1" applyFont="1" applyProtection="1"/>
    <xf numFmtId="0" fontId="0" fillId="0" borderId="0" xfId="0" applyFont="1"/>
    <xf numFmtId="0" fontId="11" fillId="0" borderId="0" xfId="0" applyFont="1" applyFill="1" applyAlignment="1" applyProtection="1">
      <alignment vertical="center"/>
    </xf>
    <xf numFmtId="2" fontId="12" fillId="0" borderId="0" xfId="0" applyNumberFormat="1" applyFont="1" applyAlignment="1" applyProtection="1">
      <alignment horizontal="right"/>
    </xf>
    <xf numFmtId="0" fontId="0" fillId="0" borderId="0" xfId="0" applyFont="1" applyAlignment="1" applyProtection="1">
      <alignment vertical="center"/>
    </xf>
    <xf numFmtId="0" fontId="13" fillId="0" borderId="0" xfId="0" applyFont="1" applyAlignment="1" applyProtection="1">
      <alignment vertical="center"/>
    </xf>
    <xf numFmtId="2" fontId="0" fillId="0" borderId="0" xfId="0" applyNumberFormat="1" applyFont="1" applyAlignment="1" applyProtection="1">
      <alignment vertical="center"/>
    </xf>
    <xf numFmtId="0" fontId="0" fillId="0" borderId="0" xfId="0" applyFont="1" applyAlignment="1">
      <alignment vertical="center"/>
    </xf>
    <xf numFmtId="0" fontId="0" fillId="0" borderId="0" xfId="0" applyAlignment="1">
      <alignment vertical="center"/>
    </xf>
    <xf numFmtId="0" fontId="0" fillId="0" borderId="0" xfId="0" applyFont="1" applyBorder="1" applyProtection="1"/>
    <xf numFmtId="0" fontId="14" fillId="0" borderId="0" xfId="0" applyFont="1" applyFill="1" applyBorder="1" applyAlignment="1" applyProtection="1">
      <alignment vertical="center"/>
    </xf>
    <xf numFmtId="0" fontId="0" fillId="0" borderId="0" xfId="0" applyFont="1" applyBorder="1" applyAlignment="1" applyProtection="1">
      <alignment vertical="center"/>
    </xf>
    <xf numFmtId="0" fontId="13" fillId="0" borderId="0" xfId="0" applyFont="1" applyBorder="1" applyAlignment="1" applyProtection="1">
      <alignment vertical="center"/>
    </xf>
    <xf numFmtId="1" fontId="10" fillId="2" borderId="0" xfId="0" applyNumberFormat="1" applyFont="1" applyFill="1" applyAlignment="1" applyProtection="1">
      <alignment horizontal="center" vertical="center"/>
      <protection locked="0"/>
    </xf>
    <xf numFmtId="0" fontId="15" fillId="0" borderId="0" xfId="0" applyFont="1" applyBorder="1" applyAlignment="1" applyProtection="1">
      <alignment vertical="center"/>
    </xf>
    <xf numFmtId="0" fontId="10" fillId="0" borderId="0" xfId="0" applyFont="1" applyAlignment="1" applyProtection="1">
      <alignment horizontal="right" vertical="center"/>
    </xf>
    <xf numFmtId="0" fontId="0" fillId="0" borderId="0" xfId="0" applyFont="1" applyFill="1" applyBorder="1" applyProtection="1"/>
    <xf numFmtId="0" fontId="8" fillId="0" borderId="0" xfId="0" applyFont="1" applyFill="1" applyBorder="1" applyAlignment="1" applyProtection="1">
      <alignment horizontal="center" vertical="center" wrapText="1"/>
    </xf>
    <xf numFmtId="4" fontId="0" fillId="0" borderId="0" xfId="0" applyNumberFormat="1" applyFont="1" applyFill="1" applyBorder="1" applyAlignment="1" applyProtection="1">
      <alignment horizontal="right" vertical="center"/>
    </xf>
    <xf numFmtId="1" fontId="10" fillId="0" borderId="0" xfId="0" applyNumberFormat="1" applyFont="1" applyFill="1" applyAlignment="1" applyProtection="1">
      <alignment horizontal="center" vertical="center"/>
    </xf>
    <xf numFmtId="0" fontId="0" fillId="0" borderId="0" xfId="0" applyBorder="1" applyAlignment="1" applyProtection="1">
      <alignment vertical="center"/>
    </xf>
    <xf numFmtId="4" fontId="10" fillId="0" borderId="0" xfId="0" applyNumberFormat="1" applyFont="1" applyAlignment="1" applyProtection="1">
      <alignment vertical="center"/>
    </xf>
    <xf numFmtId="0" fontId="0" fillId="0" borderId="0" xfId="0" applyAlignment="1" applyProtection="1">
      <alignment vertical="center"/>
    </xf>
    <xf numFmtId="0" fontId="9" fillId="3" borderId="0" xfId="0" applyFont="1" applyFill="1" applyAlignment="1" applyProtection="1">
      <alignment horizontal="right" vertical="center"/>
    </xf>
    <xf numFmtId="4" fontId="0" fillId="0" borderId="0" xfId="0" applyNumberFormat="1" applyAlignment="1" applyProtection="1">
      <alignment vertical="center"/>
    </xf>
    <xf numFmtId="0" fontId="10" fillId="0" borderId="0" xfId="0" applyFont="1" applyBorder="1" applyAlignment="1" applyProtection="1">
      <alignment vertical="center"/>
    </xf>
    <xf numFmtId="4" fontId="10" fillId="0" borderId="1" xfId="0" applyNumberFormat="1" applyFont="1" applyBorder="1" applyAlignment="1" applyProtection="1">
      <alignment vertical="center"/>
    </xf>
    <xf numFmtId="4" fontId="0" fillId="0" borderId="0" xfId="0" applyNumberFormat="1" applyFont="1" applyAlignment="1" applyProtection="1">
      <alignment vertical="center"/>
    </xf>
    <xf numFmtId="0" fontId="10" fillId="0" borderId="0" xfId="0" applyFont="1" applyAlignment="1" applyProtection="1">
      <alignment vertical="center"/>
    </xf>
    <xf numFmtId="4" fontId="0" fillId="0" borderId="0" xfId="0" applyNumberFormat="1" applyFill="1" applyAlignment="1" applyProtection="1">
      <alignment vertical="center"/>
    </xf>
    <xf numFmtId="4" fontId="10" fillId="0" borderId="2" xfId="0" applyNumberFormat="1" applyFont="1" applyBorder="1" applyAlignment="1" applyProtection="1">
      <alignment vertical="center"/>
    </xf>
    <xf numFmtId="0" fontId="0" fillId="0" borderId="0" xfId="0" applyFill="1" applyBorder="1" applyAlignment="1" applyProtection="1">
      <alignment vertical="center"/>
    </xf>
    <xf numFmtId="4" fontId="0" fillId="0" borderId="0" xfId="0" applyNumberFormat="1" applyBorder="1" applyAlignment="1" applyProtection="1">
      <alignment vertical="center"/>
    </xf>
    <xf numFmtId="0" fontId="16" fillId="0" borderId="0" xfId="0" applyFont="1" applyBorder="1" applyAlignment="1" applyProtection="1">
      <alignment vertical="center"/>
    </xf>
    <xf numFmtId="0" fontId="10" fillId="0" borderId="0" xfId="0" applyFont="1" applyBorder="1" applyAlignment="1" applyProtection="1">
      <alignment horizontal="right" vertical="center"/>
    </xf>
    <xf numFmtId="3" fontId="18" fillId="0" borderId="0" xfId="0" applyNumberFormat="1" applyFont="1" applyAlignment="1" applyProtection="1">
      <alignment horizontal="right" vertical="center"/>
    </xf>
    <xf numFmtId="0" fontId="0" fillId="0" borderId="4" xfId="0" applyBorder="1" applyAlignment="1" applyProtection="1">
      <alignment vertical="center"/>
    </xf>
    <xf numFmtId="0" fontId="0" fillId="0" borderId="0" xfId="0" applyFill="1" applyAlignment="1" applyProtection="1">
      <alignment vertical="center"/>
    </xf>
    <xf numFmtId="3" fontId="0" fillId="0" borderId="0" xfId="0" applyNumberFormat="1" applyAlignment="1" applyProtection="1">
      <alignment vertical="center"/>
    </xf>
    <xf numFmtId="3" fontId="18" fillId="0" borderId="0" xfId="0" applyNumberFormat="1" applyFont="1" applyFill="1" applyAlignment="1" applyProtection="1">
      <alignment horizontal="right" vertical="center"/>
    </xf>
    <xf numFmtId="4" fontId="0" fillId="2" borderId="0" xfId="0" applyNumberFormat="1" applyFont="1" applyFill="1" applyAlignment="1" applyProtection="1">
      <alignment vertical="center"/>
      <protection locked="0"/>
    </xf>
    <xf numFmtId="4" fontId="0" fillId="4" borderId="0" xfId="0" applyNumberFormat="1" applyFont="1" applyFill="1" applyAlignment="1" applyProtection="1">
      <alignment vertical="center"/>
      <protection locked="0"/>
    </xf>
    <xf numFmtId="4" fontId="0" fillId="2" borderId="3" xfId="0" applyNumberFormat="1" applyFill="1" applyBorder="1" applyAlignment="1" applyProtection="1">
      <alignment vertical="center"/>
      <protection locked="0"/>
    </xf>
    <xf numFmtId="4" fontId="0" fillId="2" borderId="0" xfId="0" applyNumberFormat="1" applyFill="1" applyAlignment="1" applyProtection="1">
      <alignment vertical="center"/>
      <protection locked="0"/>
    </xf>
    <xf numFmtId="0" fontId="19" fillId="0" borderId="0" xfId="0" applyFont="1" applyAlignment="1" applyProtection="1">
      <alignment horizontal="right" vertical="center"/>
    </xf>
    <xf numFmtId="0" fontId="19" fillId="0" borderId="0" xfId="0" quotePrefix="1" applyFont="1" applyAlignment="1" applyProtection="1">
      <alignment horizontal="right" vertical="center"/>
    </xf>
    <xf numFmtId="0" fontId="18" fillId="0" borderId="7" xfId="0" applyFont="1" applyFill="1" applyBorder="1" applyAlignment="1" applyProtection="1">
      <alignment vertical="center"/>
    </xf>
    <xf numFmtId="3" fontId="18" fillId="0" borderId="7" xfId="0" applyNumberFormat="1" applyFont="1" applyFill="1" applyBorder="1" applyAlignment="1" applyProtection="1">
      <alignment horizontal="right" vertical="center"/>
    </xf>
    <xf numFmtId="0" fontId="18" fillId="0" borderId="7" xfId="0" applyFont="1" applyFill="1" applyBorder="1" applyAlignment="1" applyProtection="1">
      <alignment horizontal="center" vertical="center"/>
    </xf>
    <xf numFmtId="9" fontId="18" fillId="0" borderId="7" xfId="0" applyNumberFormat="1" applyFont="1" applyFill="1" applyBorder="1" applyAlignment="1" applyProtection="1">
      <alignment horizontal="center" vertical="center"/>
    </xf>
    <xf numFmtId="0" fontId="18" fillId="0" borderId="7" xfId="0" applyFont="1" applyFill="1" applyBorder="1" applyAlignment="1" applyProtection="1">
      <alignment horizontal="center" vertical="center"/>
    </xf>
    <xf numFmtId="4" fontId="18" fillId="0" borderId="7" xfId="0" applyNumberFormat="1" applyFont="1" applyFill="1" applyBorder="1" applyAlignment="1" applyProtection="1">
      <alignment horizontal="right" vertical="center"/>
    </xf>
    <xf numFmtId="4" fontId="10" fillId="0" borderId="0" xfId="0" applyNumberFormat="1" applyFont="1" applyBorder="1" applyAlignment="1" applyProtection="1">
      <alignment vertical="center"/>
    </xf>
    <xf numFmtId="0" fontId="20" fillId="0" borderId="0" xfId="0" applyFont="1" applyFill="1" applyBorder="1" applyAlignment="1" applyProtection="1">
      <alignment vertical="center"/>
    </xf>
    <xf numFmtId="4" fontId="20" fillId="0" borderId="0" xfId="0" applyNumberFormat="1" applyFont="1" applyBorder="1" applyAlignment="1" applyProtection="1">
      <alignment vertical="center"/>
    </xf>
    <xf numFmtId="0" fontId="20" fillId="0" borderId="0" xfId="0" applyFont="1" applyAlignment="1" applyProtection="1">
      <alignment vertical="center"/>
    </xf>
    <xf numFmtId="4" fontId="20" fillId="0" borderId="0" xfId="0" applyNumberFormat="1" applyFont="1" applyAlignment="1" applyProtection="1">
      <alignment vertical="center"/>
    </xf>
    <xf numFmtId="0" fontId="21" fillId="0" borderId="0" xfId="0" applyFont="1" applyBorder="1" applyAlignment="1" applyProtection="1">
      <alignment vertical="center"/>
    </xf>
    <xf numFmtId="1" fontId="10" fillId="0" borderId="0" xfId="0" applyNumberFormat="1" applyFont="1" applyFill="1" applyAlignment="1" applyProtection="1">
      <alignment horizontal="center" vertical="center"/>
      <protection locked="0"/>
    </xf>
    <xf numFmtId="0" fontId="22" fillId="0" borderId="0" xfId="0" applyFont="1" applyAlignment="1" applyProtection="1">
      <alignment vertical="center"/>
    </xf>
    <xf numFmtId="0" fontId="24" fillId="0" borderId="0" xfId="0" applyFont="1" applyProtection="1"/>
    <xf numFmtId="0" fontId="24" fillId="0" borderId="0" xfId="0" applyFont="1" applyBorder="1" applyProtection="1"/>
    <xf numFmtId="2" fontId="24" fillId="0" borderId="0" xfId="0" applyNumberFormat="1" applyFont="1" applyProtection="1"/>
    <xf numFmtId="0" fontId="24" fillId="0" borderId="0" xfId="0" applyFont="1"/>
    <xf numFmtId="0" fontId="25" fillId="0" borderId="0" xfId="0" applyFont="1" applyFill="1" applyBorder="1" applyAlignment="1" applyProtection="1">
      <alignment vertical="center"/>
    </xf>
    <xf numFmtId="0" fontId="26" fillId="0" borderId="0" xfId="0" applyFont="1" applyFill="1" applyAlignment="1" applyProtection="1">
      <alignment vertical="center"/>
    </xf>
    <xf numFmtId="2" fontId="27" fillId="0" borderId="0" xfId="0" applyNumberFormat="1" applyFont="1" applyAlignment="1" applyProtection="1">
      <alignment horizontal="right"/>
    </xf>
    <xf numFmtId="0" fontId="24" fillId="0" borderId="0" xfId="0" applyFont="1" applyFill="1" applyBorder="1" applyProtection="1"/>
    <xf numFmtId="0" fontId="24" fillId="0" borderId="0" xfId="0" applyFont="1" applyAlignment="1" applyProtection="1">
      <alignment vertical="center"/>
    </xf>
    <xf numFmtId="0" fontId="24" fillId="0" borderId="0" xfId="0" applyFont="1" applyAlignment="1">
      <alignment vertical="center"/>
    </xf>
    <xf numFmtId="0" fontId="28" fillId="0" borderId="0" xfId="0" applyFont="1" applyAlignment="1" applyProtection="1">
      <alignment vertical="center"/>
    </xf>
    <xf numFmtId="2" fontId="24" fillId="0" borderId="0" xfId="0" applyNumberFormat="1" applyFont="1" applyAlignment="1" applyProtection="1">
      <alignment vertical="center"/>
    </xf>
    <xf numFmtId="4" fontId="24" fillId="0" borderId="0" xfId="0" applyNumberFormat="1" applyFont="1" applyFill="1" applyBorder="1" applyAlignment="1" applyProtection="1">
      <alignment horizontal="right" vertical="center"/>
    </xf>
    <xf numFmtId="0" fontId="28" fillId="0" borderId="0" xfId="0" applyFont="1" applyBorder="1" applyAlignment="1" applyProtection="1">
      <alignment vertical="center"/>
    </xf>
    <xf numFmtId="0" fontId="29" fillId="0" borderId="0" xfId="0" applyFont="1" applyAlignment="1" applyProtection="1">
      <alignment horizontal="right" vertical="center"/>
    </xf>
    <xf numFmtId="0" fontId="30" fillId="0" borderId="0" xfId="0" applyFont="1" applyAlignment="1" applyProtection="1">
      <alignment horizontal="right" vertical="center"/>
    </xf>
    <xf numFmtId="0" fontId="24" fillId="0" borderId="0" xfId="0" applyFont="1" applyBorder="1" applyAlignment="1" applyProtection="1">
      <alignment vertical="center"/>
    </xf>
    <xf numFmtId="4" fontId="29" fillId="0" borderId="0" xfId="0" applyNumberFormat="1" applyFont="1" applyAlignment="1" applyProtection="1">
      <alignment vertical="center"/>
    </xf>
    <xf numFmtId="0" fontId="31" fillId="3" borderId="0" xfId="0" applyFont="1" applyFill="1" applyAlignment="1" applyProtection="1">
      <alignment horizontal="right" vertical="center"/>
    </xf>
    <xf numFmtId="4" fontId="24" fillId="2" borderId="0" xfId="0" applyNumberFormat="1" applyFont="1" applyFill="1" applyAlignment="1" applyProtection="1">
      <alignment vertical="center"/>
      <protection locked="0"/>
    </xf>
    <xf numFmtId="4" fontId="24" fillId="0" borderId="0" xfId="0" applyNumberFormat="1" applyFont="1" applyAlignment="1" applyProtection="1">
      <alignment vertical="center"/>
    </xf>
    <xf numFmtId="4" fontId="24" fillId="2" borderId="3" xfId="0" applyNumberFormat="1" applyFont="1" applyFill="1" applyBorder="1" applyAlignment="1" applyProtection="1">
      <alignment vertical="center"/>
      <protection locked="0"/>
    </xf>
    <xf numFmtId="0" fontId="30" fillId="0" borderId="0" xfId="0" quotePrefix="1" applyFont="1" applyAlignment="1" applyProtection="1">
      <alignment horizontal="right" vertical="center"/>
    </xf>
    <xf numFmtId="0" fontId="29" fillId="0" borderId="0" xfId="0" applyFont="1" applyBorder="1" applyAlignment="1" applyProtection="1">
      <alignment vertical="center"/>
    </xf>
    <xf numFmtId="4" fontId="32" fillId="0" borderId="1" xfId="0" applyNumberFormat="1" applyFont="1" applyBorder="1" applyAlignment="1" applyProtection="1">
      <alignment vertical="center"/>
    </xf>
    <xf numFmtId="0" fontId="24" fillId="0" borderId="0" xfId="0" applyFont="1" applyFill="1" applyBorder="1" applyAlignment="1" applyProtection="1">
      <alignment vertical="center"/>
    </xf>
    <xf numFmtId="4" fontId="24" fillId="0" borderId="0" xfId="0" applyNumberFormat="1" applyFont="1" applyBorder="1" applyAlignment="1" applyProtection="1">
      <alignment vertical="center"/>
    </xf>
    <xf numFmtId="0" fontId="33" fillId="0" borderId="0" xfId="0" applyFont="1" applyBorder="1" applyAlignment="1" applyProtection="1">
      <alignment vertical="center"/>
    </xf>
    <xf numFmtId="0" fontId="29" fillId="0" borderId="0" xfId="0" applyFont="1" applyBorder="1" applyAlignment="1" applyProtection="1">
      <alignment horizontal="right" vertical="center"/>
    </xf>
    <xf numFmtId="0" fontId="36" fillId="0" borderId="7" xfId="0" applyFont="1" applyFill="1" applyBorder="1" applyAlignment="1" applyProtection="1">
      <alignment vertical="center"/>
    </xf>
    <xf numFmtId="4" fontId="36" fillId="0" borderId="7" xfId="0" applyNumberFormat="1" applyFont="1" applyFill="1" applyBorder="1" applyAlignment="1" applyProtection="1">
      <alignment horizontal="right" vertical="center"/>
    </xf>
    <xf numFmtId="0" fontId="36" fillId="0" borderId="7" xfId="0" applyFont="1" applyFill="1" applyBorder="1" applyAlignment="1" applyProtection="1">
      <alignment horizontal="center" vertical="center"/>
    </xf>
    <xf numFmtId="3" fontId="36" fillId="0" borderId="7" xfId="0" applyNumberFormat="1" applyFont="1" applyFill="1" applyBorder="1" applyAlignment="1" applyProtection="1">
      <alignment horizontal="right" vertical="center"/>
    </xf>
    <xf numFmtId="9" fontId="36" fillId="0" borderId="7" xfId="0" applyNumberFormat="1" applyFont="1" applyFill="1" applyBorder="1" applyAlignment="1" applyProtection="1">
      <alignment horizontal="center" vertical="center"/>
    </xf>
    <xf numFmtId="0" fontId="36" fillId="0" borderId="7" xfId="0" applyFont="1" applyFill="1" applyBorder="1" applyAlignment="1" applyProtection="1">
      <alignment horizontal="right" vertical="center"/>
    </xf>
    <xf numFmtId="0" fontId="24" fillId="0" borderId="4" xfId="0" applyFont="1" applyBorder="1" applyAlignment="1" applyProtection="1">
      <alignment vertical="center"/>
    </xf>
    <xf numFmtId="3" fontId="32" fillId="0" borderId="0" xfId="0" applyNumberFormat="1" applyFont="1" applyBorder="1" applyAlignment="1" applyProtection="1">
      <alignment vertical="center"/>
    </xf>
    <xf numFmtId="0" fontId="24" fillId="0" borderId="0" xfId="0" applyFont="1" applyFill="1" applyAlignment="1" applyProtection="1">
      <alignment vertical="center"/>
    </xf>
    <xf numFmtId="4" fontId="24" fillId="0" borderId="0" xfId="0" applyNumberFormat="1" applyFont="1"/>
    <xf numFmtId="4" fontId="24" fillId="0" borderId="0" xfId="0" applyNumberFormat="1" applyFont="1" applyBorder="1"/>
    <xf numFmtId="0" fontId="37" fillId="0" borderId="0" xfId="0" applyFont="1"/>
    <xf numFmtId="0" fontId="38" fillId="0" borderId="0" xfId="0" applyFont="1" applyAlignment="1">
      <alignment vertical="center"/>
    </xf>
    <xf numFmtId="0" fontId="39" fillId="0" borderId="0" xfId="0" applyFont="1"/>
    <xf numFmtId="43" fontId="39" fillId="0" borderId="0" xfId="1" applyFont="1"/>
    <xf numFmtId="0" fontId="40" fillId="0" borderId="0" xfId="0" applyFont="1"/>
    <xf numFmtId="0" fontId="34" fillId="3" borderId="0" xfId="0" applyFont="1" applyFill="1" applyBorder="1" applyAlignment="1" applyProtection="1">
      <alignment horizontal="center" vertical="center"/>
    </xf>
    <xf numFmtId="0" fontId="34" fillId="3" borderId="4" xfId="0" applyFont="1" applyFill="1" applyBorder="1" applyAlignment="1" applyProtection="1">
      <alignment horizontal="center" vertical="center"/>
    </xf>
    <xf numFmtId="0" fontId="35" fillId="3" borderId="5" xfId="0" applyFont="1" applyFill="1" applyBorder="1" applyAlignment="1" applyProtection="1">
      <alignment horizontal="center" vertical="center"/>
    </xf>
    <xf numFmtId="0" fontId="35" fillId="3" borderId="4" xfId="0" applyFont="1" applyFill="1" applyBorder="1" applyAlignment="1" applyProtection="1">
      <alignment horizontal="center" vertical="center"/>
    </xf>
    <xf numFmtId="0" fontId="35" fillId="3" borderId="6" xfId="0" applyFont="1" applyFill="1" applyBorder="1" applyAlignment="1" applyProtection="1">
      <alignment horizontal="center" vertical="center" wrapText="1"/>
    </xf>
    <xf numFmtId="0" fontId="35" fillId="3" borderId="0" xfId="0" applyFont="1" applyFill="1" applyAlignment="1" applyProtection="1">
      <alignment horizontal="center" vertical="center" wrapText="1"/>
    </xf>
    <xf numFmtId="0" fontId="36" fillId="0" borderId="7" xfId="0" applyFont="1" applyFill="1" applyBorder="1" applyAlignment="1" applyProtection="1">
      <alignment horizontal="center" vertical="center"/>
    </xf>
    <xf numFmtId="0" fontId="38" fillId="0" borderId="0" xfId="0" applyFont="1" applyAlignment="1">
      <alignment horizontal="left" vertical="top" wrapText="1"/>
    </xf>
    <xf numFmtId="0" fontId="8" fillId="3" borderId="5" xfId="0" applyFont="1" applyFill="1" applyBorder="1" applyAlignment="1" applyProtection="1">
      <alignment horizontal="center" vertical="center"/>
    </xf>
    <xf numFmtId="0" fontId="8" fillId="3" borderId="4" xfId="0" applyFont="1" applyFill="1" applyBorder="1" applyAlignment="1" applyProtection="1">
      <alignment horizontal="center" vertical="center"/>
    </xf>
    <xf numFmtId="0" fontId="8" fillId="3" borderId="6" xfId="0" applyFont="1" applyFill="1" applyBorder="1" applyAlignment="1" applyProtection="1">
      <alignment horizontal="center" vertical="center" wrapText="1"/>
    </xf>
    <xf numFmtId="0" fontId="8" fillId="3" borderId="0" xfId="0" applyFont="1" applyFill="1" applyAlignment="1" applyProtection="1">
      <alignment horizontal="center" vertical="center" wrapText="1"/>
    </xf>
    <xf numFmtId="0" fontId="17" fillId="3" borderId="0" xfId="0" applyFont="1" applyFill="1" applyBorder="1" applyAlignment="1" applyProtection="1">
      <alignment horizontal="center" vertical="center"/>
    </xf>
    <xf numFmtId="0" fontId="17" fillId="3" borderId="4" xfId="0" applyFont="1" applyFill="1" applyBorder="1" applyAlignment="1" applyProtection="1">
      <alignment horizontal="center" vertical="center"/>
    </xf>
    <xf numFmtId="0" fontId="18" fillId="0" borderId="7" xfId="0" applyFont="1" applyFill="1" applyBorder="1" applyAlignment="1" applyProtection="1">
      <alignment horizontal="center" vertical="center"/>
    </xf>
    <xf numFmtId="0" fontId="18" fillId="0" borderId="8" xfId="0" applyFont="1" applyFill="1" applyBorder="1" applyAlignment="1" applyProtection="1">
      <alignment horizontal="center" vertical="center"/>
    </xf>
    <xf numFmtId="0" fontId="18" fillId="0" borderId="9" xfId="0" applyFont="1" applyFill="1" applyBorder="1" applyAlignment="1" applyProtection="1">
      <alignment horizontal="center" vertical="center"/>
    </xf>
  </cellXfs>
  <cellStyles count="2">
    <cellStyle name="Comma" xfId="1" builtinId="3"/>
    <cellStyle name="Normal" xfId="0" builtinId="0"/>
  </cellStyles>
  <dxfs count="0"/>
  <tableStyles count="0" defaultTableStyle="TableStyleMedium2" defaultPivotStyle="PivotStyleLight16"/>
  <colors>
    <mruColors>
      <color rgb="FF00FF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91440</xdr:colOff>
      <xdr:row>0</xdr:row>
      <xdr:rowOff>167640</xdr:rowOff>
    </xdr:from>
    <xdr:to>
      <xdr:col>2</xdr:col>
      <xdr:colOff>367030</xdr:colOff>
      <xdr:row>0</xdr:row>
      <xdr:rowOff>618173</xdr:rowOff>
    </xdr:to>
    <xdr:pic>
      <xdr:nvPicPr>
        <xdr:cNvPr id="3" name="Picture 2">
          <a:extLst>
            <a:ext uri="{FF2B5EF4-FFF2-40B4-BE49-F238E27FC236}">
              <a16:creationId xmlns:a16="http://schemas.microsoft.com/office/drawing/2014/main" id="{7FB8FF01-FA10-4817-B5F9-21DEE9D5374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49580" y="167640"/>
          <a:ext cx="793750" cy="447993"/>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53340</xdr:colOff>
      <xdr:row>0</xdr:row>
      <xdr:rowOff>175260</xdr:rowOff>
    </xdr:from>
    <xdr:to>
      <xdr:col>2</xdr:col>
      <xdr:colOff>325120</xdr:colOff>
      <xdr:row>0</xdr:row>
      <xdr:rowOff>634683</xdr:rowOff>
    </xdr:to>
    <xdr:pic>
      <xdr:nvPicPr>
        <xdr:cNvPr id="2" name="Picture 1">
          <a:extLst>
            <a:ext uri="{FF2B5EF4-FFF2-40B4-BE49-F238E27FC236}">
              <a16:creationId xmlns:a16="http://schemas.microsoft.com/office/drawing/2014/main" id="{0E86ABD8-6830-4431-956A-2949E4D6BB0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81000" y="175260"/>
          <a:ext cx="797560" cy="447993"/>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B050"/>
  </sheetPr>
  <dimension ref="A1:S33"/>
  <sheetViews>
    <sheetView showGridLines="0" showRowColHeaders="0" topLeftCell="A13" workbookViewId="0">
      <selection activeCell="I13" sqref="I13"/>
    </sheetView>
  </sheetViews>
  <sheetFormatPr defaultRowHeight="14" x14ac:dyDescent="0.3"/>
  <cols>
    <col min="1" max="1" width="5.08984375" style="102" customWidth="1"/>
    <col min="2" max="2" width="7.54296875" style="103" customWidth="1"/>
    <col min="3" max="3" width="13.08984375" style="102" customWidth="1"/>
    <col min="4" max="4" width="7.90625" style="67" customWidth="1"/>
    <col min="5" max="5" width="13" style="67" customWidth="1"/>
    <col min="6" max="6" width="16.54296875" style="67" customWidth="1"/>
    <col min="7" max="7" width="13.36328125" style="67" customWidth="1"/>
    <col min="8" max="8" width="8.7265625" style="67"/>
    <col min="9" max="9" width="16" style="67" customWidth="1"/>
    <col min="10" max="10" width="15.36328125" style="67" customWidth="1"/>
    <col min="11" max="11" width="15" style="67" customWidth="1"/>
    <col min="12" max="16384" width="8.7265625" style="67"/>
  </cols>
  <sheetData>
    <row r="1" spans="1:19" ht="50" customHeight="1" x14ac:dyDescent="0.3">
      <c r="A1" s="64"/>
      <c r="B1" s="65"/>
      <c r="C1" s="64"/>
      <c r="D1" s="64"/>
      <c r="E1" s="64"/>
      <c r="F1" s="66"/>
      <c r="G1" s="64"/>
      <c r="H1" s="64"/>
      <c r="I1" s="64"/>
      <c r="J1" s="64"/>
      <c r="K1" s="64"/>
      <c r="L1" s="64"/>
      <c r="M1" s="64"/>
      <c r="N1" s="64"/>
      <c r="O1" s="64"/>
      <c r="P1" s="64"/>
      <c r="Q1" s="64"/>
      <c r="R1" s="64"/>
      <c r="S1" s="64"/>
    </row>
    <row r="2" spans="1:19" ht="30" customHeight="1" x14ac:dyDescent="0.5">
      <c r="A2" s="64"/>
      <c r="B2" s="68" t="s">
        <v>52</v>
      </c>
      <c r="C2" s="69"/>
      <c r="D2" s="69"/>
      <c r="E2" s="69"/>
      <c r="F2" s="70"/>
      <c r="G2" s="64"/>
      <c r="H2" s="64"/>
      <c r="I2" s="70" t="s">
        <v>4</v>
      </c>
      <c r="J2" s="64"/>
      <c r="K2" s="64"/>
      <c r="L2" s="64"/>
      <c r="M2" s="64"/>
      <c r="N2" s="71"/>
      <c r="O2" s="64"/>
      <c r="P2" s="64"/>
      <c r="Q2" s="64"/>
      <c r="R2" s="64"/>
      <c r="S2" s="64"/>
    </row>
    <row r="3" spans="1:19" s="73" customFormat="1" ht="20.25" customHeight="1" x14ac:dyDescent="0.35">
      <c r="A3" s="72"/>
      <c r="C3" s="74"/>
      <c r="D3" s="74"/>
      <c r="E3" s="74"/>
      <c r="F3" s="75"/>
      <c r="G3" s="72"/>
      <c r="H3" s="72"/>
      <c r="I3" s="72"/>
      <c r="J3" s="72"/>
      <c r="K3" s="72"/>
      <c r="L3" s="72"/>
      <c r="M3" s="72"/>
      <c r="N3" s="76"/>
      <c r="O3" s="72"/>
      <c r="P3" s="72"/>
      <c r="Q3" s="72"/>
      <c r="R3" s="72"/>
      <c r="S3" s="72"/>
    </row>
    <row r="4" spans="1:19" s="73" customFormat="1" ht="20.25" customHeight="1" x14ac:dyDescent="0.35">
      <c r="A4" s="72"/>
      <c r="B4" s="77" t="s">
        <v>3</v>
      </c>
      <c r="C4" s="74"/>
      <c r="D4" s="74"/>
      <c r="E4" s="74"/>
      <c r="F4" s="75"/>
      <c r="G4" s="72"/>
      <c r="H4" s="72"/>
      <c r="I4" s="78" t="s">
        <v>43</v>
      </c>
      <c r="J4" s="72"/>
      <c r="K4" s="72"/>
      <c r="L4" s="72"/>
      <c r="M4" s="72"/>
      <c r="N4" s="76"/>
      <c r="O4" s="72"/>
      <c r="P4" s="72"/>
      <c r="Q4" s="72"/>
      <c r="R4" s="72"/>
      <c r="S4" s="72"/>
    </row>
    <row r="5" spans="1:19" s="73" customFormat="1" ht="20.25" customHeight="1" x14ac:dyDescent="0.35">
      <c r="A5" s="79"/>
      <c r="B5" s="80"/>
      <c r="C5" s="81"/>
      <c r="D5" s="72"/>
      <c r="E5" s="72"/>
      <c r="F5" s="72"/>
      <c r="G5" s="72"/>
      <c r="H5" s="72"/>
      <c r="I5" s="82" t="s">
        <v>41</v>
      </c>
      <c r="J5" s="72"/>
      <c r="K5" s="72"/>
      <c r="L5" s="72"/>
      <c r="M5" s="72"/>
      <c r="N5" s="72"/>
      <c r="O5" s="72"/>
      <c r="P5" s="72"/>
      <c r="Q5" s="72"/>
      <c r="R5" s="72"/>
      <c r="S5" s="72"/>
    </row>
    <row r="6" spans="1:19" s="73" customFormat="1" ht="20.25" customHeight="1" x14ac:dyDescent="0.35">
      <c r="A6" s="79"/>
      <c r="B6" s="80" t="s">
        <v>31</v>
      </c>
      <c r="C6" s="81"/>
      <c r="D6" s="72"/>
      <c r="E6" s="72"/>
      <c r="F6" s="72"/>
      <c r="G6" s="72"/>
      <c r="H6" s="72"/>
      <c r="I6" s="83">
        <v>0</v>
      </c>
      <c r="J6" s="72"/>
      <c r="K6" s="72"/>
      <c r="L6" s="72"/>
      <c r="M6" s="72"/>
      <c r="N6" s="72"/>
      <c r="O6" s="72"/>
      <c r="P6" s="72"/>
      <c r="Q6" s="72"/>
      <c r="R6" s="72"/>
      <c r="S6" s="72"/>
    </row>
    <row r="7" spans="1:19" s="73" customFormat="1" ht="20.25" customHeight="1" x14ac:dyDescent="0.35">
      <c r="A7" s="79"/>
      <c r="B7" s="80"/>
      <c r="C7" s="84"/>
      <c r="D7" s="72"/>
      <c r="E7" s="72"/>
      <c r="F7" s="72"/>
      <c r="G7" s="72"/>
      <c r="H7" s="72"/>
      <c r="I7" s="81"/>
      <c r="J7" s="72"/>
      <c r="K7" s="72"/>
      <c r="L7" s="72"/>
      <c r="M7" s="72"/>
      <c r="N7" s="72"/>
      <c r="O7" s="72"/>
      <c r="P7" s="72"/>
      <c r="Q7" s="72"/>
      <c r="R7" s="72"/>
      <c r="S7" s="72"/>
    </row>
    <row r="8" spans="1:19" s="73" customFormat="1" ht="20.25" customHeight="1" x14ac:dyDescent="0.35">
      <c r="A8" s="79"/>
      <c r="B8" s="80" t="s">
        <v>32</v>
      </c>
      <c r="C8" s="84"/>
      <c r="D8" s="72"/>
      <c r="E8" s="72"/>
      <c r="F8" s="72"/>
      <c r="G8" s="72"/>
      <c r="H8" s="72"/>
      <c r="I8" s="83">
        <v>0</v>
      </c>
      <c r="J8" s="72"/>
      <c r="K8" s="72"/>
      <c r="L8" s="72"/>
      <c r="M8" s="72"/>
      <c r="N8" s="72"/>
      <c r="O8" s="72"/>
      <c r="P8" s="72"/>
      <c r="Q8" s="72"/>
      <c r="R8" s="72"/>
      <c r="S8" s="72"/>
    </row>
    <row r="9" spans="1:19" s="73" customFormat="1" ht="20.25" customHeight="1" x14ac:dyDescent="0.35">
      <c r="A9" s="79"/>
      <c r="B9" s="80"/>
      <c r="C9" s="84"/>
      <c r="D9" s="72"/>
      <c r="E9" s="72"/>
      <c r="F9" s="72"/>
      <c r="G9" s="72"/>
      <c r="H9" s="72"/>
      <c r="I9" s="81"/>
      <c r="J9" s="72"/>
      <c r="K9" s="72"/>
      <c r="L9" s="72"/>
      <c r="M9" s="72"/>
      <c r="N9" s="72"/>
      <c r="O9" s="72"/>
      <c r="P9" s="72"/>
      <c r="Q9" s="72"/>
      <c r="R9" s="72"/>
      <c r="S9" s="72"/>
    </row>
    <row r="10" spans="1:19" s="73" customFormat="1" ht="20.25" customHeight="1" x14ac:dyDescent="0.35">
      <c r="A10" s="79"/>
      <c r="B10" s="80" t="s">
        <v>33</v>
      </c>
      <c r="C10" s="84"/>
      <c r="D10" s="72"/>
      <c r="E10" s="72"/>
      <c r="F10" s="72"/>
      <c r="G10" s="72"/>
      <c r="H10" s="72"/>
      <c r="I10" s="84">
        <f>I6-I8</f>
        <v>0</v>
      </c>
      <c r="J10" s="72"/>
      <c r="K10" s="72"/>
      <c r="L10" s="72"/>
      <c r="M10" s="72"/>
      <c r="N10" s="72"/>
      <c r="O10" s="72"/>
      <c r="P10" s="72"/>
      <c r="Q10" s="72"/>
      <c r="R10" s="72"/>
      <c r="S10" s="72"/>
    </row>
    <row r="11" spans="1:19" s="73" customFormat="1" ht="20.25" customHeight="1" x14ac:dyDescent="0.35">
      <c r="A11" s="79"/>
      <c r="B11" s="80"/>
      <c r="C11" s="84"/>
      <c r="D11" s="72"/>
      <c r="E11" s="72"/>
      <c r="F11" s="72"/>
      <c r="G11" s="72"/>
      <c r="H11" s="72"/>
      <c r="I11" s="84"/>
      <c r="J11" s="72"/>
      <c r="K11" s="72"/>
      <c r="L11" s="72"/>
      <c r="M11" s="72"/>
      <c r="N11" s="72"/>
      <c r="O11" s="72"/>
      <c r="P11" s="72"/>
      <c r="Q11" s="72"/>
      <c r="R11" s="72"/>
      <c r="S11" s="72"/>
    </row>
    <row r="12" spans="1:19" s="73" customFormat="1" ht="20.25" customHeight="1" x14ac:dyDescent="0.35">
      <c r="A12" s="79"/>
      <c r="B12" s="80" t="s">
        <v>34</v>
      </c>
      <c r="C12" s="84"/>
      <c r="D12" s="72"/>
      <c r="E12" s="72"/>
      <c r="F12" s="72"/>
      <c r="G12" s="72"/>
      <c r="H12" s="72"/>
      <c r="I12" s="84">
        <f>K27</f>
        <v>0</v>
      </c>
      <c r="J12" s="72"/>
      <c r="K12" s="72"/>
      <c r="L12" s="72"/>
      <c r="M12" s="72"/>
      <c r="N12" s="72"/>
      <c r="O12" s="72"/>
      <c r="P12" s="72"/>
      <c r="Q12" s="72"/>
      <c r="R12" s="72"/>
      <c r="S12" s="72"/>
    </row>
    <row r="13" spans="1:19" s="73" customFormat="1" ht="20.25" customHeight="1" x14ac:dyDescent="0.35">
      <c r="A13" s="79"/>
      <c r="B13" s="80" t="s">
        <v>35</v>
      </c>
      <c r="C13" s="84"/>
      <c r="D13" s="72"/>
      <c r="E13" s="72"/>
      <c r="F13" s="72"/>
      <c r="G13" s="72"/>
      <c r="H13" s="72"/>
      <c r="I13" s="85">
        <v>0</v>
      </c>
      <c r="J13" s="72"/>
      <c r="K13" s="72"/>
      <c r="L13" s="72"/>
      <c r="M13" s="72"/>
      <c r="N13" s="72"/>
      <c r="O13" s="72"/>
      <c r="P13" s="72"/>
      <c r="Q13" s="72"/>
      <c r="R13" s="72"/>
      <c r="S13" s="72"/>
    </row>
    <row r="14" spans="1:19" s="73" customFormat="1" ht="20.25" customHeight="1" x14ac:dyDescent="0.35">
      <c r="A14" s="86"/>
      <c r="B14" s="87" t="s">
        <v>36</v>
      </c>
      <c r="C14" s="84"/>
      <c r="D14" s="72"/>
      <c r="E14" s="72"/>
      <c r="F14" s="72"/>
      <c r="G14" s="72"/>
      <c r="H14" s="72"/>
      <c r="I14" s="81">
        <f>IF(I13&gt;I12,0,I12-I13)</f>
        <v>0</v>
      </c>
      <c r="J14" s="72"/>
      <c r="K14" s="72"/>
      <c r="L14" s="72"/>
      <c r="M14" s="72"/>
      <c r="N14" s="72"/>
      <c r="O14" s="72"/>
      <c r="P14" s="72"/>
      <c r="Q14" s="72"/>
      <c r="R14" s="72"/>
      <c r="S14" s="72"/>
    </row>
    <row r="15" spans="1:19" s="73" customFormat="1" ht="20.25" customHeight="1" x14ac:dyDescent="0.35">
      <c r="A15" s="86"/>
      <c r="B15" s="80" t="s">
        <v>0</v>
      </c>
      <c r="C15" s="84"/>
      <c r="D15" s="72"/>
      <c r="E15" s="72"/>
      <c r="F15" s="72"/>
      <c r="G15" s="72"/>
      <c r="H15" s="72"/>
      <c r="I15" s="84">
        <f>I14*0.03</f>
        <v>0</v>
      </c>
      <c r="J15" s="72"/>
      <c r="K15" s="72"/>
      <c r="L15" s="72"/>
      <c r="M15" s="72"/>
      <c r="N15" s="72"/>
      <c r="O15" s="72"/>
      <c r="P15" s="72"/>
      <c r="Q15" s="72"/>
      <c r="R15" s="72"/>
      <c r="S15" s="72"/>
    </row>
    <row r="16" spans="1:19" s="73" customFormat="1" ht="20.25" customHeight="1" x14ac:dyDescent="0.35">
      <c r="A16" s="86"/>
      <c r="B16" s="87" t="s">
        <v>37</v>
      </c>
      <c r="C16" s="84"/>
      <c r="D16" s="72"/>
      <c r="E16" s="72"/>
      <c r="F16" s="72"/>
      <c r="G16" s="72"/>
      <c r="H16" s="72"/>
      <c r="I16" s="88">
        <f>I14+I15</f>
        <v>0</v>
      </c>
      <c r="J16" s="72"/>
      <c r="K16" s="72"/>
      <c r="L16" s="72"/>
      <c r="M16" s="72"/>
      <c r="N16" s="72"/>
      <c r="O16" s="72"/>
      <c r="P16" s="72"/>
      <c r="Q16" s="72"/>
      <c r="R16" s="72"/>
      <c r="S16" s="72"/>
    </row>
    <row r="17" spans="1:19" s="73" customFormat="1" ht="20.25" customHeight="1" x14ac:dyDescent="0.35">
      <c r="A17" s="86"/>
      <c r="B17" s="89"/>
      <c r="C17" s="90"/>
      <c r="D17" s="72"/>
      <c r="E17" s="72"/>
      <c r="F17" s="72"/>
      <c r="G17" s="72"/>
      <c r="H17" s="72"/>
      <c r="I17" s="72"/>
      <c r="J17" s="72"/>
      <c r="K17" s="72"/>
      <c r="L17" s="72"/>
      <c r="M17" s="72"/>
      <c r="N17" s="72"/>
      <c r="O17" s="72"/>
      <c r="P17" s="72"/>
      <c r="Q17" s="72"/>
      <c r="R17" s="72"/>
      <c r="S17" s="72"/>
    </row>
    <row r="18" spans="1:19" s="73" customFormat="1" ht="20.25" customHeight="1" x14ac:dyDescent="0.35">
      <c r="A18" s="72"/>
      <c r="B18" s="91" t="s">
        <v>42</v>
      </c>
      <c r="C18" s="90"/>
      <c r="D18" s="72"/>
      <c r="E18" s="72"/>
      <c r="F18" s="72"/>
      <c r="G18" s="72"/>
      <c r="H18" s="72"/>
      <c r="I18" s="80"/>
      <c r="J18" s="92"/>
      <c r="K18" s="78"/>
      <c r="L18" s="72"/>
      <c r="M18" s="72"/>
      <c r="N18" s="72"/>
      <c r="O18" s="72"/>
      <c r="P18" s="72"/>
      <c r="Q18" s="72"/>
      <c r="R18" s="72"/>
      <c r="S18" s="72"/>
    </row>
    <row r="19" spans="1:19" s="73" customFormat="1" ht="20.25" customHeight="1" x14ac:dyDescent="0.35">
      <c r="A19" s="72"/>
      <c r="B19" s="109" t="s">
        <v>44</v>
      </c>
      <c r="C19" s="109"/>
      <c r="D19" s="109"/>
      <c r="E19" s="110"/>
      <c r="F19" s="111" t="s">
        <v>22</v>
      </c>
      <c r="G19" s="112"/>
      <c r="H19" s="111" t="s">
        <v>45</v>
      </c>
      <c r="I19" s="112"/>
      <c r="J19" s="113" t="s">
        <v>44</v>
      </c>
      <c r="K19" s="114" t="s">
        <v>46</v>
      </c>
      <c r="L19" s="72"/>
      <c r="M19" s="72"/>
      <c r="N19" s="72"/>
      <c r="O19" s="72"/>
      <c r="P19" s="72"/>
      <c r="Q19" s="72"/>
      <c r="R19" s="72"/>
      <c r="S19" s="72"/>
    </row>
    <row r="20" spans="1:19" s="73" customFormat="1" ht="20.25" customHeight="1" x14ac:dyDescent="0.35">
      <c r="A20" s="72"/>
      <c r="B20" s="109"/>
      <c r="C20" s="109"/>
      <c r="D20" s="109"/>
      <c r="E20" s="110"/>
      <c r="F20" s="111"/>
      <c r="G20" s="112"/>
      <c r="H20" s="111"/>
      <c r="I20" s="112"/>
      <c r="J20" s="113"/>
      <c r="K20" s="114"/>
      <c r="L20" s="72"/>
      <c r="M20" s="72"/>
      <c r="N20" s="72"/>
      <c r="O20" s="72"/>
      <c r="P20" s="72"/>
      <c r="Q20" s="72"/>
      <c r="R20" s="72"/>
      <c r="S20" s="72"/>
    </row>
    <row r="21" spans="1:19" s="73" customFormat="1" ht="20.25" customHeight="1" x14ac:dyDescent="0.35">
      <c r="A21" s="72"/>
      <c r="B21" s="93" t="s">
        <v>13</v>
      </c>
      <c r="C21" s="94">
        <v>0</v>
      </c>
      <c r="D21" s="95" t="s">
        <v>14</v>
      </c>
      <c r="E21" s="96">
        <v>100</v>
      </c>
      <c r="F21" s="95" t="s">
        <v>15</v>
      </c>
      <c r="G21" s="97">
        <v>0</v>
      </c>
      <c r="H21" s="95" t="s">
        <v>16</v>
      </c>
      <c r="I21" s="98" t="s">
        <v>17</v>
      </c>
      <c r="J21" s="94">
        <f>IF(I10&lt;E21,0,0)</f>
        <v>0</v>
      </c>
      <c r="K21" s="94">
        <v>0</v>
      </c>
      <c r="L21" s="72"/>
      <c r="M21" s="72"/>
      <c r="N21" s="72"/>
      <c r="O21" s="72"/>
      <c r="P21" s="72"/>
      <c r="Q21" s="72"/>
      <c r="R21" s="72"/>
      <c r="S21" s="72"/>
    </row>
    <row r="22" spans="1:19" s="73" customFormat="1" ht="20.25" customHeight="1" x14ac:dyDescent="0.35">
      <c r="A22" s="84"/>
      <c r="B22" s="93" t="s">
        <v>13</v>
      </c>
      <c r="C22" s="94">
        <f>E21+0.01</f>
        <v>100.01</v>
      </c>
      <c r="D22" s="95" t="s">
        <v>14</v>
      </c>
      <c r="E22" s="96">
        <v>300</v>
      </c>
      <c r="F22" s="95" t="s">
        <v>15</v>
      </c>
      <c r="G22" s="97">
        <v>0.2</v>
      </c>
      <c r="H22" s="95" t="s">
        <v>16</v>
      </c>
      <c r="I22" s="94">
        <v>20</v>
      </c>
      <c r="J22" s="94">
        <f>IF(I10&gt;=C22,IF(I10&lt;=E22,I10,0),0)</f>
        <v>0</v>
      </c>
      <c r="K22" s="94">
        <f>IF(J22&gt;0,(J22*G22)-I22,0)</f>
        <v>0</v>
      </c>
      <c r="L22" s="72"/>
      <c r="M22" s="72"/>
      <c r="N22" s="72"/>
      <c r="O22" s="72"/>
      <c r="P22" s="72"/>
      <c r="Q22" s="72"/>
      <c r="R22" s="72"/>
      <c r="S22" s="72"/>
    </row>
    <row r="23" spans="1:19" s="73" customFormat="1" ht="20.25" customHeight="1" x14ac:dyDescent="0.35">
      <c r="A23" s="84"/>
      <c r="B23" s="93" t="s">
        <v>13</v>
      </c>
      <c r="C23" s="94">
        <f t="shared" ref="C23:C26" si="0">E22+0.01</f>
        <v>300.01</v>
      </c>
      <c r="D23" s="95" t="s">
        <v>14</v>
      </c>
      <c r="E23" s="96">
        <v>1000</v>
      </c>
      <c r="F23" s="95" t="s">
        <v>15</v>
      </c>
      <c r="G23" s="97">
        <v>0.25</v>
      </c>
      <c r="H23" s="95" t="s">
        <v>16</v>
      </c>
      <c r="I23" s="94">
        <v>35</v>
      </c>
      <c r="J23" s="94">
        <f>IF(I10&gt;=C23,IF(I10&lt;=E23,I10,0),0)</f>
        <v>0</v>
      </c>
      <c r="K23" s="94">
        <f>IF(J23&gt;0,(J23*G23)-I23,0)</f>
        <v>0</v>
      </c>
      <c r="L23" s="72"/>
      <c r="M23" s="72"/>
      <c r="N23" s="72"/>
      <c r="O23" s="72"/>
      <c r="P23" s="72"/>
      <c r="Q23" s="72"/>
      <c r="R23" s="72"/>
      <c r="S23" s="72"/>
    </row>
    <row r="24" spans="1:19" s="73" customFormat="1" ht="20.25" customHeight="1" x14ac:dyDescent="0.35">
      <c r="A24" s="84"/>
      <c r="B24" s="93" t="s">
        <v>13</v>
      </c>
      <c r="C24" s="94">
        <f t="shared" si="0"/>
        <v>1000.01</v>
      </c>
      <c r="D24" s="95" t="s">
        <v>14</v>
      </c>
      <c r="E24" s="96">
        <v>2000</v>
      </c>
      <c r="F24" s="95" t="s">
        <v>15</v>
      </c>
      <c r="G24" s="97">
        <v>0.3</v>
      </c>
      <c r="H24" s="95" t="s">
        <v>16</v>
      </c>
      <c r="I24" s="94">
        <v>85</v>
      </c>
      <c r="J24" s="94">
        <f>IF(I10&gt;=C24,IF(I10&lt;=E24,I10,0),0)</f>
        <v>0</v>
      </c>
      <c r="K24" s="94">
        <f>IF(J24&gt;0,(J24*G24)-I24,0)</f>
        <v>0</v>
      </c>
      <c r="L24" s="72"/>
      <c r="M24" s="72"/>
      <c r="N24" s="72"/>
      <c r="O24" s="72"/>
      <c r="P24" s="72"/>
      <c r="Q24" s="72"/>
      <c r="R24" s="72"/>
      <c r="S24" s="72"/>
    </row>
    <row r="25" spans="1:19" s="73" customFormat="1" ht="20.25" customHeight="1" x14ac:dyDescent="0.35">
      <c r="A25" s="84"/>
      <c r="B25" s="93" t="s">
        <v>13</v>
      </c>
      <c r="C25" s="94">
        <f t="shared" si="0"/>
        <v>2000.01</v>
      </c>
      <c r="D25" s="95" t="s">
        <v>14</v>
      </c>
      <c r="E25" s="96">
        <v>3000</v>
      </c>
      <c r="F25" s="95" t="s">
        <v>15</v>
      </c>
      <c r="G25" s="97">
        <v>0.35</v>
      </c>
      <c r="H25" s="95" t="s">
        <v>16</v>
      </c>
      <c r="I25" s="94">
        <v>185</v>
      </c>
      <c r="J25" s="94">
        <f>IF(I10&gt;=C25,IF(I10&lt;=E25,I10,0),0)</f>
        <v>0</v>
      </c>
      <c r="K25" s="94">
        <f>IF(J25&gt;0,(J25*G25)-I25,0)</f>
        <v>0</v>
      </c>
      <c r="L25" s="72"/>
      <c r="M25" s="72"/>
      <c r="N25" s="72"/>
      <c r="O25" s="72"/>
      <c r="P25" s="72"/>
      <c r="Q25" s="72"/>
      <c r="R25" s="72"/>
      <c r="S25" s="72"/>
    </row>
    <row r="26" spans="1:19" s="73" customFormat="1" ht="20.25" customHeight="1" x14ac:dyDescent="0.35">
      <c r="A26" s="84"/>
      <c r="B26" s="93" t="s">
        <v>13</v>
      </c>
      <c r="C26" s="94">
        <f t="shared" si="0"/>
        <v>3000.01</v>
      </c>
      <c r="D26" s="115" t="s">
        <v>18</v>
      </c>
      <c r="E26" s="115"/>
      <c r="F26" s="95" t="s">
        <v>15</v>
      </c>
      <c r="G26" s="97">
        <v>0.4</v>
      </c>
      <c r="H26" s="95" t="s">
        <v>16</v>
      </c>
      <c r="I26" s="94">
        <v>335</v>
      </c>
      <c r="J26" s="94">
        <f>IF(I10&gt;=C26,I10,0)</f>
        <v>0</v>
      </c>
      <c r="K26" s="94">
        <f>IF(J26&gt;0,(J26*G26)-I26,0)</f>
        <v>0</v>
      </c>
      <c r="L26" s="72"/>
      <c r="M26" s="72"/>
      <c r="N26" s="72"/>
      <c r="O26" s="72"/>
      <c r="P26" s="72"/>
      <c r="Q26" s="72"/>
      <c r="R26" s="72"/>
      <c r="S26" s="72"/>
    </row>
    <row r="27" spans="1:19" s="73" customFormat="1" ht="20.25" customHeight="1" x14ac:dyDescent="0.35">
      <c r="A27" s="84"/>
      <c r="B27" s="90"/>
      <c r="C27" s="84"/>
      <c r="D27" s="72"/>
      <c r="E27" s="72"/>
      <c r="F27" s="72"/>
      <c r="G27" s="99"/>
      <c r="H27" s="72"/>
      <c r="I27" s="72"/>
      <c r="J27" s="100">
        <f>SUM(J21:J26)</f>
        <v>0</v>
      </c>
      <c r="K27" s="100">
        <f>SUM(K21:K26)</f>
        <v>0</v>
      </c>
      <c r="L27" s="72"/>
      <c r="M27" s="72"/>
      <c r="N27" s="101"/>
      <c r="O27" s="72"/>
      <c r="P27" s="72"/>
      <c r="Q27" s="72"/>
      <c r="R27" s="72"/>
      <c r="S27" s="72"/>
    </row>
    <row r="29" spans="1:19" s="104" customFormat="1" ht="11.5" x14ac:dyDescent="0.25">
      <c r="B29" s="105" t="s">
        <v>47</v>
      </c>
      <c r="C29" s="106"/>
      <c r="D29" s="107"/>
      <c r="E29" s="106"/>
      <c r="F29" s="108"/>
    </row>
    <row r="30" spans="1:19" s="104" customFormat="1" ht="22.25" customHeight="1" x14ac:dyDescent="0.2">
      <c r="B30" s="116" t="s">
        <v>48</v>
      </c>
      <c r="C30" s="116"/>
      <c r="D30" s="116"/>
      <c r="E30" s="116"/>
      <c r="F30" s="116"/>
    </row>
    <row r="31" spans="1:19" s="104" customFormat="1" ht="11.5" x14ac:dyDescent="0.25">
      <c r="B31" s="105" t="s">
        <v>49</v>
      </c>
      <c r="C31" s="106"/>
      <c r="D31" s="107"/>
      <c r="E31" s="106"/>
      <c r="F31" s="108"/>
    </row>
    <row r="32" spans="1:19" s="104" customFormat="1" ht="11.5" x14ac:dyDescent="0.25">
      <c r="B32" s="105" t="s">
        <v>50</v>
      </c>
      <c r="C32" s="106"/>
      <c r="D32" s="107"/>
      <c r="E32" s="106"/>
      <c r="F32" s="108"/>
    </row>
    <row r="33" spans="2:6" s="104" customFormat="1" ht="11.5" x14ac:dyDescent="0.25">
      <c r="B33" s="105" t="s">
        <v>51</v>
      </c>
      <c r="C33" s="106"/>
      <c r="D33" s="107"/>
      <c r="E33" s="106"/>
      <c r="F33" s="108"/>
    </row>
  </sheetData>
  <sheetProtection algorithmName="SHA-512" hashValue="hBI5Ghzc3VDSL7MveiDE+wa607VN3jwFfVqoiUeqzGpX+K5x4HutJJaFsTVe+XTI5M0fWQXrACvYnNzktBnp1g==" saltValue="lcxH/GcBn3BJkHB6w9bJ0Q==" spinCount="100000" sheet="1" objects="1" scenarios="1" selectLockedCells="1"/>
  <mergeCells count="7">
    <mergeCell ref="D26:E26"/>
    <mergeCell ref="B30:F30"/>
    <mergeCell ref="B19:E20"/>
    <mergeCell ref="F19:G20"/>
    <mergeCell ref="H19:I20"/>
    <mergeCell ref="J19:J20"/>
    <mergeCell ref="K19:K20"/>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00B0F0"/>
  </sheetPr>
  <dimension ref="A1:S65"/>
  <sheetViews>
    <sheetView showGridLines="0" tabSelected="1" workbookViewId="0">
      <selection activeCell="I5" sqref="I5"/>
    </sheetView>
  </sheetViews>
  <sheetFormatPr defaultRowHeight="14.5" x14ac:dyDescent="0.35"/>
  <cols>
    <col min="1" max="1" width="4.6328125" style="1" customWidth="1"/>
    <col min="2" max="2" width="7.54296875" style="2" customWidth="1"/>
    <col min="3" max="3" width="13.08984375" style="1" customWidth="1"/>
    <col min="4" max="4" width="7.90625" customWidth="1"/>
    <col min="5" max="5" width="13" customWidth="1"/>
    <col min="6" max="6" width="16.54296875" customWidth="1"/>
    <col min="7" max="7" width="13.36328125" customWidth="1"/>
    <col min="9" max="9" width="16" customWidth="1"/>
    <col min="10" max="10" width="15.36328125" customWidth="1"/>
    <col min="11" max="11" width="15" customWidth="1"/>
  </cols>
  <sheetData>
    <row r="1" spans="1:19" s="5" customFormat="1" ht="50.5" customHeight="1" x14ac:dyDescent="0.35">
      <c r="A1" s="3"/>
      <c r="B1" s="13"/>
      <c r="C1" s="3"/>
      <c r="D1" s="3"/>
      <c r="E1" s="3"/>
      <c r="F1" s="4"/>
      <c r="G1" s="3"/>
      <c r="H1" s="3"/>
      <c r="I1" s="3"/>
      <c r="J1" s="3"/>
      <c r="K1" s="3"/>
      <c r="L1" s="3"/>
      <c r="M1" s="3"/>
      <c r="N1" s="3"/>
      <c r="O1" s="3"/>
      <c r="P1" s="3"/>
      <c r="Q1" s="3"/>
      <c r="R1" s="3"/>
      <c r="S1" s="3"/>
    </row>
    <row r="2" spans="1:19" s="5" customFormat="1" ht="30" customHeight="1" x14ac:dyDescent="0.65">
      <c r="A2" s="3"/>
      <c r="B2" s="14" t="s">
        <v>53</v>
      </c>
      <c r="C2" s="6"/>
      <c r="D2" s="6"/>
      <c r="E2" s="6"/>
      <c r="F2" s="7"/>
      <c r="G2" s="3"/>
      <c r="H2" s="3"/>
      <c r="I2" s="7" t="s">
        <v>4</v>
      </c>
      <c r="J2" s="3"/>
      <c r="K2" s="3"/>
      <c r="L2" s="3"/>
      <c r="M2" s="3"/>
      <c r="N2" s="20"/>
      <c r="O2" s="3"/>
      <c r="P2" s="3"/>
      <c r="Q2" s="3"/>
      <c r="R2" s="3"/>
      <c r="S2" s="3"/>
    </row>
    <row r="3" spans="1:19" s="11" customFormat="1" ht="20.25" customHeight="1" x14ac:dyDescent="0.35">
      <c r="A3" s="8"/>
      <c r="B3" s="61"/>
      <c r="C3" s="8"/>
      <c r="D3" s="8"/>
      <c r="E3" s="8"/>
      <c r="F3" s="10"/>
      <c r="G3" s="8"/>
      <c r="H3" s="8"/>
      <c r="I3" s="8"/>
      <c r="J3" s="8"/>
      <c r="K3" s="8"/>
      <c r="L3" s="8"/>
      <c r="M3" s="8"/>
      <c r="N3" s="21"/>
      <c r="O3" s="8"/>
      <c r="P3" s="8"/>
      <c r="Q3" s="8"/>
      <c r="R3" s="8"/>
      <c r="S3" s="8"/>
    </row>
    <row r="4" spans="1:19" s="11" customFormat="1" ht="20.25" customHeight="1" x14ac:dyDescent="0.35">
      <c r="A4" s="8"/>
      <c r="B4" s="16" t="s">
        <v>3</v>
      </c>
      <c r="C4" s="9"/>
      <c r="D4" s="9"/>
      <c r="E4" s="9"/>
      <c r="F4" s="10"/>
      <c r="G4" s="8"/>
      <c r="H4" s="8"/>
      <c r="I4" s="8"/>
      <c r="J4" s="8"/>
      <c r="K4" s="8"/>
      <c r="L4" s="8"/>
      <c r="M4" s="8"/>
      <c r="N4" s="22"/>
      <c r="O4" s="8"/>
      <c r="P4" s="8"/>
      <c r="Q4" s="8"/>
      <c r="R4" s="8"/>
      <c r="S4" s="8"/>
    </row>
    <row r="5" spans="1:19" s="11" customFormat="1" ht="20.25" customHeight="1" x14ac:dyDescent="0.35">
      <c r="A5" s="8"/>
      <c r="B5" s="18" t="s">
        <v>39</v>
      </c>
      <c r="C5" s="9"/>
      <c r="D5" s="9"/>
      <c r="E5" s="9"/>
      <c r="F5" s="10"/>
      <c r="G5" s="8"/>
      <c r="H5" s="8"/>
      <c r="I5" s="17">
        <v>1</v>
      </c>
      <c r="J5" s="63" t="s">
        <v>40</v>
      </c>
      <c r="K5" s="8"/>
      <c r="L5" s="8"/>
      <c r="M5" s="8"/>
      <c r="N5" s="22"/>
      <c r="O5" s="8"/>
      <c r="P5" s="8"/>
      <c r="Q5" s="8"/>
      <c r="R5" s="8"/>
      <c r="S5" s="8"/>
    </row>
    <row r="6" spans="1:19" s="11" customFormat="1" ht="3.5" customHeight="1" x14ac:dyDescent="0.35">
      <c r="A6" s="8"/>
      <c r="B6" s="18"/>
      <c r="C6" s="9"/>
      <c r="D6" s="9"/>
      <c r="E6" s="9"/>
      <c r="F6" s="10"/>
      <c r="G6" s="8"/>
      <c r="H6" s="8"/>
      <c r="I6" s="62"/>
      <c r="J6" s="63"/>
      <c r="K6" s="8"/>
      <c r="L6" s="8"/>
      <c r="M6" s="8"/>
      <c r="N6" s="22"/>
      <c r="O6" s="8"/>
      <c r="P6" s="8"/>
      <c r="Q6" s="8"/>
      <c r="R6" s="8"/>
      <c r="S6" s="8"/>
    </row>
    <row r="7" spans="1:19" s="11" customFormat="1" ht="20.25" customHeight="1" x14ac:dyDescent="0.35">
      <c r="A7" s="8"/>
      <c r="B7" s="18" t="s">
        <v>38</v>
      </c>
      <c r="C7" s="9"/>
      <c r="D7" s="9"/>
      <c r="E7" s="9"/>
      <c r="F7" s="10"/>
      <c r="G7" s="8"/>
      <c r="H7" s="8"/>
      <c r="I7" s="17">
        <v>12</v>
      </c>
      <c r="J7" s="63" t="s">
        <v>40</v>
      </c>
      <c r="K7" s="8"/>
      <c r="L7" s="8"/>
      <c r="M7" s="8"/>
      <c r="N7" s="22"/>
      <c r="O7" s="8"/>
      <c r="P7" s="8"/>
      <c r="Q7" s="8"/>
      <c r="R7" s="8"/>
      <c r="S7" s="8"/>
    </row>
    <row r="8" spans="1:19" s="11" customFormat="1" ht="6.5" customHeight="1" x14ac:dyDescent="0.35">
      <c r="A8" s="8"/>
      <c r="B8" s="18"/>
      <c r="C8" s="9"/>
      <c r="D8" s="9"/>
      <c r="E8" s="9"/>
      <c r="F8" s="10"/>
      <c r="G8" s="8"/>
      <c r="H8" s="8"/>
      <c r="I8" s="23"/>
      <c r="J8" s="8"/>
      <c r="K8" s="8"/>
      <c r="L8" s="8"/>
      <c r="M8" s="8"/>
      <c r="N8" s="22"/>
      <c r="O8" s="8"/>
      <c r="P8" s="8"/>
      <c r="Q8" s="8"/>
      <c r="R8" s="8"/>
      <c r="S8" s="8"/>
    </row>
    <row r="9" spans="1:19" s="11" customFormat="1" ht="20.25" customHeight="1" x14ac:dyDescent="0.35">
      <c r="A9" s="8"/>
      <c r="B9" s="16"/>
      <c r="C9" s="9"/>
      <c r="D9" s="9"/>
      <c r="E9" s="9"/>
      <c r="F9" s="10"/>
      <c r="G9" s="8"/>
      <c r="H9" s="8"/>
      <c r="I9" s="19" t="s">
        <v>43</v>
      </c>
      <c r="J9" s="8"/>
      <c r="K9" s="8"/>
      <c r="L9" s="8"/>
      <c r="M9" s="8"/>
      <c r="N9" s="22"/>
      <c r="O9" s="8"/>
      <c r="P9" s="8"/>
      <c r="Q9" s="8"/>
      <c r="R9" s="8"/>
      <c r="S9" s="8"/>
    </row>
    <row r="10" spans="1:19" s="12" customFormat="1" ht="20.25" customHeight="1" x14ac:dyDescent="0.35">
      <c r="A10" s="48"/>
      <c r="B10" s="24"/>
      <c r="C10" s="25"/>
      <c r="D10" s="26"/>
      <c r="E10" s="26"/>
      <c r="F10" s="26"/>
      <c r="G10" s="26"/>
      <c r="H10" s="26"/>
      <c r="I10" s="27" t="s">
        <v>5</v>
      </c>
      <c r="J10" s="26"/>
      <c r="K10" s="26"/>
      <c r="L10" s="26"/>
      <c r="M10" s="26"/>
      <c r="N10" s="26"/>
      <c r="O10" s="26"/>
      <c r="P10" s="26"/>
      <c r="Q10" s="26"/>
      <c r="R10" s="26"/>
      <c r="S10" s="26"/>
    </row>
    <row r="11" spans="1:19" s="12" customFormat="1" ht="20.25" customHeight="1" x14ac:dyDescent="0.35">
      <c r="A11" s="48"/>
      <c r="B11" s="24" t="s">
        <v>31</v>
      </c>
      <c r="C11" s="25"/>
      <c r="D11" s="26"/>
      <c r="E11" s="26"/>
      <c r="F11" s="26"/>
      <c r="G11" s="26"/>
      <c r="H11" s="26"/>
      <c r="I11" s="44">
        <v>0</v>
      </c>
      <c r="J11" s="26"/>
      <c r="K11" s="26"/>
      <c r="L11" s="26"/>
      <c r="M11" s="26"/>
      <c r="N11" s="26"/>
      <c r="O11" s="26"/>
      <c r="P11" s="26"/>
      <c r="Q11" s="26"/>
      <c r="R11" s="26"/>
      <c r="S11" s="26"/>
    </row>
    <row r="12" spans="1:19" s="12" customFormat="1" ht="20.25" customHeight="1" x14ac:dyDescent="0.35">
      <c r="A12" s="48"/>
      <c r="B12" s="24" t="s">
        <v>30</v>
      </c>
      <c r="C12" s="28"/>
      <c r="D12" s="26"/>
      <c r="E12" s="26"/>
      <c r="F12" s="26"/>
      <c r="G12" s="26"/>
      <c r="H12" s="26"/>
      <c r="I12" s="45">
        <v>0</v>
      </c>
      <c r="J12" s="26"/>
      <c r="K12" s="26"/>
      <c r="L12" s="26"/>
      <c r="M12" s="26"/>
      <c r="N12" s="26"/>
      <c r="O12" s="26"/>
      <c r="P12" s="26"/>
      <c r="Q12" s="26"/>
      <c r="R12" s="26"/>
      <c r="S12" s="26"/>
    </row>
    <row r="13" spans="1:19" s="12" customFormat="1" ht="20.25" customHeight="1" x14ac:dyDescent="0.35">
      <c r="A13" s="49"/>
      <c r="B13" s="29" t="s">
        <v>7</v>
      </c>
      <c r="C13" s="28"/>
      <c r="D13" s="26"/>
      <c r="E13" s="26"/>
      <c r="F13" s="26"/>
      <c r="G13" s="26"/>
      <c r="H13" s="26"/>
      <c r="I13" s="30">
        <f>SUM(I11:I12)</f>
        <v>0</v>
      </c>
      <c r="J13" s="26"/>
      <c r="K13" s="26"/>
      <c r="L13" s="26"/>
      <c r="M13" s="26"/>
      <c r="N13" s="26"/>
      <c r="O13" s="26"/>
      <c r="P13" s="26"/>
      <c r="Q13" s="26"/>
      <c r="R13" s="26"/>
      <c r="S13" s="26"/>
    </row>
    <row r="14" spans="1:19" s="12" customFormat="1" ht="20.25" customHeight="1" x14ac:dyDescent="0.35">
      <c r="A14" s="48"/>
      <c r="B14" s="24"/>
      <c r="C14" s="28"/>
      <c r="D14" s="26"/>
      <c r="E14" s="26"/>
      <c r="F14" s="26"/>
      <c r="G14" s="26"/>
      <c r="H14" s="26"/>
      <c r="I14" s="25"/>
      <c r="J14" s="26"/>
      <c r="K14" s="26"/>
      <c r="L14" s="26"/>
      <c r="M14" s="26"/>
      <c r="N14" s="26"/>
      <c r="O14" s="26"/>
      <c r="P14" s="26"/>
      <c r="Q14" s="26"/>
      <c r="R14" s="26"/>
      <c r="S14" s="26"/>
    </row>
    <row r="15" spans="1:19" s="12" customFormat="1" ht="20.25" customHeight="1" x14ac:dyDescent="0.35">
      <c r="A15" s="48"/>
      <c r="B15" s="24" t="s">
        <v>32</v>
      </c>
      <c r="C15" s="28"/>
      <c r="D15" s="26"/>
      <c r="E15" s="26"/>
      <c r="F15" s="26"/>
      <c r="G15" s="26"/>
      <c r="H15" s="26"/>
      <c r="I15" s="44">
        <v>0</v>
      </c>
      <c r="J15" s="26"/>
      <c r="K15" s="26"/>
      <c r="L15" s="26"/>
      <c r="M15" s="26"/>
      <c r="N15" s="26"/>
      <c r="O15" s="26"/>
      <c r="P15" s="26"/>
      <c r="Q15" s="26"/>
      <c r="R15" s="26"/>
      <c r="S15" s="26"/>
    </row>
    <row r="16" spans="1:19" s="12" customFormat="1" ht="20.25" customHeight="1" x14ac:dyDescent="0.35">
      <c r="A16" s="48"/>
      <c r="B16" s="29" t="s">
        <v>6</v>
      </c>
      <c r="C16" s="28"/>
      <c r="D16" s="26"/>
      <c r="E16" s="26"/>
      <c r="F16" s="26"/>
      <c r="G16" s="26"/>
      <c r="H16" s="26"/>
      <c r="I16" s="30">
        <f>SUM(I15:I15)</f>
        <v>0</v>
      </c>
      <c r="J16" s="26"/>
      <c r="K16" s="26"/>
      <c r="L16" s="26"/>
      <c r="M16" s="26"/>
      <c r="N16" s="26"/>
      <c r="O16" s="26"/>
      <c r="P16" s="26"/>
      <c r="Q16" s="26"/>
      <c r="R16" s="26"/>
      <c r="S16" s="26"/>
    </row>
    <row r="17" spans="1:19" s="12" customFormat="1" ht="20.25" customHeight="1" x14ac:dyDescent="0.35">
      <c r="A17" s="48"/>
      <c r="B17" s="24"/>
      <c r="C17" s="28"/>
      <c r="D17" s="26"/>
      <c r="E17" s="26"/>
      <c r="F17" s="26"/>
      <c r="G17" s="26"/>
      <c r="H17" s="26"/>
      <c r="I17" s="25"/>
      <c r="J17" s="26"/>
      <c r="K17" s="26"/>
      <c r="L17" s="26"/>
      <c r="M17" s="26"/>
      <c r="N17" s="26"/>
      <c r="O17" s="26"/>
      <c r="P17" s="26"/>
      <c r="Q17" s="26"/>
      <c r="R17" s="26"/>
      <c r="S17" s="26"/>
    </row>
    <row r="18" spans="1:19" s="12" customFormat="1" ht="20.25" customHeight="1" x14ac:dyDescent="0.35">
      <c r="A18" s="48"/>
      <c r="B18" s="15" t="s">
        <v>8</v>
      </c>
      <c r="C18" s="28"/>
      <c r="D18" s="26"/>
      <c r="E18" s="26"/>
      <c r="F18" s="26"/>
      <c r="G18" s="26"/>
      <c r="H18" s="26"/>
      <c r="I18" s="31">
        <f>I13-I16-I12</f>
        <v>0</v>
      </c>
      <c r="J18" s="26"/>
      <c r="K18" s="26"/>
      <c r="L18" s="26"/>
      <c r="M18" s="26"/>
      <c r="N18" s="26"/>
      <c r="O18" s="26"/>
      <c r="P18" s="26"/>
      <c r="Q18" s="26"/>
      <c r="R18" s="26"/>
      <c r="S18" s="26"/>
    </row>
    <row r="19" spans="1:19" s="12" customFormat="1" ht="20.25" customHeight="1" x14ac:dyDescent="0.35">
      <c r="A19" s="48"/>
      <c r="B19" s="29" t="s">
        <v>23</v>
      </c>
      <c r="C19" s="25"/>
      <c r="D19" s="32"/>
      <c r="E19" s="32"/>
      <c r="F19" s="32"/>
      <c r="G19" s="32"/>
      <c r="H19" s="32"/>
      <c r="I19" s="25">
        <f>I18*I7/I5</f>
        <v>0</v>
      </c>
      <c r="J19" s="26"/>
      <c r="K19" s="26"/>
      <c r="L19" s="26"/>
      <c r="M19" s="26"/>
      <c r="N19" s="26"/>
      <c r="O19" s="26"/>
      <c r="P19" s="26"/>
      <c r="Q19" s="26"/>
      <c r="R19" s="26"/>
      <c r="S19" s="26"/>
    </row>
    <row r="20" spans="1:19" s="12" customFormat="1" ht="20.25" customHeight="1" x14ac:dyDescent="0.35">
      <c r="A20" s="48"/>
      <c r="B20" s="24"/>
      <c r="C20" s="28"/>
      <c r="D20" s="26"/>
      <c r="E20" s="26"/>
      <c r="F20" s="26"/>
      <c r="G20" s="26"/>
      <c r="H20" s="26"/>
      <c r="I20" s="28"/>
      <c r="J20" s="26"/>
      <c r="K20" s="26"/>
      <c r="L20" s="26"/>
      <c r="M20" s="26"/>
      <c r="N20" s="26"/>
      <c r="O20" s="26"/>
      <c r="P20" s="26"/>
      <c r="Q20" s="26"/>
      <c r="R20" s="26"/>
      <c r="S20" s="26"/>
    </row>
    <row r="21" spans="1:19" s="12" customFormat="1" ht="20.25" customHeight="1" x14ac:dyDescent="0.35">
      <c r="A21" s="48"/>
      <c r="B21" s="24" t="s">
        <v>9</v>
      </c>
      <c r="C21" s="28"/>
      <c r="D21" s="26"/>
      <c r="E21" s="26"/>
      <c r="F21" s="26"/>
      <c r="G21" s="26"/>
      <c r="H21" s="26"/>
      <c r="I21" s="28">
        <f>I12</f>
        <v>0</v>
      </c>
      <c r="J21" s="26"/>
      <c r="K21" s="26"/>
      <c r="L21" s="26"/>
      <c r="M21" s="26"/>
      <c r="N21" s="26"/>
      <c r="O21" s="26"/>
      <c r="P21" s="26"/>
      <c r="Q21" s="26"/>
      <c r="R21" s="26"/>
      <c r="S21" s="26"/>
    </row>
    <row r="22" spans="1:19" s="12" customFormat="1" ht="20.25" customHeight="1" x14ac:dyDescent="0.35">
      <c r="A22" s="48"/>
      <c r="B22" s="29" t="s">
        <v>24</v>
      </c>
      <c r="C22" s="25"/>
      <c r="D22" s="32"/>
      <c r="E22" s="32"/>
      <c r="F22" s="32"/>
      <c r="G22" s="32"/>
      <c r="H22" s="32"/>
      <c r="I22" s="25">
        <f>I19+I21</f>
        <v>0</v>
      </c>
      <c r="J22" s="26"/>
      <c r="K22" s="26"/>
      <c r="L22" s="26"/>
      <c r="M22" s="26"/>
      <c r="N22" s="26"/>
      <c r="O22" s="26"/>
      <c r="P22" s="26"/>
      <c r="Q22" s="26"/>
      <c r="R22" s="26"/>
      <c r="S22" s="26"/>
    </row>
    <row r="23" spans="1:19" s="12" customFormat="1" ht="20.25" customHeight="1" x14ac:dyDescent="0.35">
      <c r="A23" s="48"/>
      <c r="B23" s="24"/>
      <c r="C23" s="28"/>
      <c r="D23" s="26"/>
      <c r="E23" s="26"/>
      <c r="F23" s="26"/>
      <c r="G23" s="26"/>
      <c r="H23" s="26"/>
      <c r="I23" s="28"/>
      <c r="J23" s="26"/>
      <c r="K23" s="26"/>
      <c r="L23" s="26"/>
      <c r="M23" s="26"/>
      <c r="N23" s="26"/>
      <c r="O23" s="26"/>
      <c r="P23" s="26"/>
      <c r="Q23" s="26"/>
      <c r="R23" s="26"/>
      <c r="S23" s="26"/>
    </row>
    <row r="24" spans="1:19" s="12" customFormat="1" ht="20.25" customHeight="1" x14ac:dyDescent="0.35">
      <c r="A24" s="49"/>
      <c r="B24" s="24" t="s">
        <v>25</v>
      </c>
      <c r="C24" s="28"/>
      <c r="D24" s="26"/>
      <c r="E24" s="26"/>
      <c r="F24" s="26"/>
      <c r="G24" s="26"/>
      <c r="H24" s="26"/>
      <c r="I24" s="33">
        <f>K59</f>
        <v>0</v>
      </c>
      <c r="J24" s="26"/>
      <c r="K24" s="26"/>
      <c r="L24" s="26"/>
      <c r="M24" s="26"/>
      <c r="N24" s="26"/>
      <c r="O24" s="26"/>
      <c r="P24" s="26"/>
      <c r="Q24" s="26"/>
      <c r="R24" s="26"/>
      <c r="S24" s="26"/>
    </row>
    <row r="25" spans="1:19" s="12" customFormat="1" ht="20.25" customHeight="1" x14ac:dyDescent="0.35">
      <c r="A25" s="49"/>
      <c r="B25" s="24" t="s">
        <v>26</v>
      </c>
      <c r="C25" s="28"/>
      <c r="D25" s="26"/>
      <c r="E25" s="26"/>
      <c r="F25" s="26"/>
      <c r="G25" s="26"/>
      <c r="H25" s="26"/>
      <c r="I25" s="33">
        <f>K48</f>
        <v>0</v>
      </c>
      <c r="J25" s="26"/>
      <c r="K25" s="26"/>
      <c r="L25" s="26"/>
      <c r="M25" s="26"/>
      <c r="N25" s="26"/>
      <c r="O25" s="26"/>
      <c r="P25" s="26"/>
      <c r="Q25" s="26"/>
      <c r="R25" s="26"/>
      <c r="S25" s="26"/>
    </row>
    <row r="26" spans="1:19" s="12" customFormat="1" ht="20.25" customHeight="1" x14ac:dyDescent="0.35">
      <c r="A26" s="49"/>
      <c r="B26" s="29" t="s">
        <v>10</v>
      </c>
      <c r="C26" s="28"/>
      <c r="D26" s="26"/>
      <c r="E26" s="26"/>
      <c r="F26" s="26"/>
      <c r="G26" s="26"/>
      <c r="H26" s="26"/>
      <c r="I26" s="30">
        <f>I24-I25</f>
        <v>0</v>
      </c>
      <c r="J26" s="26"/>
      <c r="K26" s="26"/>
      <c r="L26" s="26"/>
      <c r="M26" s="26"/>
      <c r="N26" s="26"/>
      <c r="O26" s="26"/>
      <c r="P26" s="26"/>
      <c r="Q26" s="26"/>
      <c r="R26" s="26"/>
      <c r="S26" s="26"/>
    </row>
    <row r="27" spans="1:19" s="12" customFormat="1" ht="20.25" customHeight="1" x14ac:dyDescent="0.35">
      <c r="A27" s="48"/>
      <c r="B27" s="24"/>
      <c r="C27" s="28"/>
      <c r="D27" s="26"/>
      <c r="E27" s="26"/>
      <c r="F27" s="26"/>
      <c r="G27" s="26"/>
      <c r="H27" s="26"/>
      <c r="I27" s="28"/>
      <c r="J27" s="26"/>
      <c r="K27" s="26"/>
      <c r="L27" s="26"/>
      <c r="M27" s="26"/>
      <c r="N27" s="26"/>
      <c r="O27" s="26"/>
      <c r="P27" s="26"/>
      <c r="Q27" s="26"/>
      <c r="R27" s="26"/>
      <c r="S27" s="26"/>
    </row>
    <row r="28" spans="1:19" s="12" customFormat="1" ht="20.25" customHeight="1" x14ac:dyDescent="0.35">
      <c r="A28" s="48"/>
      <c r="B28" s="24" t="s">
        <v>11</v>
      </c>
      <c r="C28" s="28"/>
      <c r="D28" s="26"/>
      <c r="E28" s="26"/>
      <c r="F28" s="26"/>
      <c r="G28" s="26"/>
      <c r="H28" s="26"/>
      <c r="I28" s="28">
        <f>I25/I7*I5</f>
        <v>0</v>
      </c>
      <c r="J28" s="26"/>
      <c r="K28" s="26"/>
      <c r="L28" s="26"/>
      <c r="M28" s="26"/>
      <c r="N28" s="26"/>
      <c r="O28" s="26"/>
      <c r="P28" s="26"/>
      <c r="Q28" s="26"/>
      <c r="R28" s="26"/>
      <c r="S28" s="26"/>
    </row>
    <row r="29" spans="1:19" s="12" customFormat="1" ht="20.25" customHeight="1" x14ac:dyDescent="0.35">
      <c r="A29" s="49"/>
      <c r="B29" s="24" t="s">
        <v>27</v>
      </c>
      <c r="C29" s="28"/>
      <c r="D29" s="26"/>
      <c r="E29" s="26"/>
      <c r="F29" s="26"/>
      <c r="G29" s="26"/>
      <c r="H29" s="26"/>
      <c r="I29" s="28">
        <f>I26</f>
        <v>0</v>
      </c>
      <c r="J29" s="26"/>
      <c r="K29" s="26"/>
      <c r="L29" s="26"/>
      <c r="M29" s="26"/>
      <c r="N29" s="26"/>
      <c r="O29" s="26"/>
      <c r="P29" s="26"/>
      <c r="Q29" s="26"/>
      <c r="R29" s="26"/>
      <c r="S29" s="26"/>
    </row>
    <row r="30" spans="1:19" s="12" customFormat="1" ht="20.25" customHeight="1" x14ac:dyDescent="0.35">
      <c r="A30" s="48"/>
      <c r="B30" s="24" t="s">
        <v>19</v>
      </c>
      <c r="C30" s="28"/>
      <c r="D30" s="26"/>
      <c r="E30" s="26"/>
      <c r="F30" s="26"/>
      <c r="G30" s="26"/>
      <c r="H30" s="26"/>
      <c r="I30" s="46">
        <v>0</v>
      </c>
      <c r="J30" s="26"/>
      <c r="K30" s="26"/>
      <c r="L30" s="26"/>
      <c r="M30" s="26"/>
      <c r="N30" s="26"/>
      <c r="O30" s="26"/>
      <c r="P30" s="26"/>
      <c r="Q30" s="26"/>
      <c r="R30" s="26"/>
      <c r="S30" s="26"/>
    </row>
    <row r="31" spans="1:19" s="12" customFormat="1" ht="20.25" customHeight="1" x14ac:dyDescent="0.35">
      <c r="A31" s="49"/>
      <c r="B31" s="29" t="s">
        <v>20</v>
      </c>
      <c r="C31" s="28"/>
      <c r="D31" s="26"/>
      <c r="E31" s="26"/>
      <c r="F31" s="26"/>
      <c r="G31" s="26"/>
      <c r="H31" s="26"/>
      <c r="I31" s="25">
        <f>IF(I30&gt;I28+I29,0,I28+I29-I30)</f>
        <v>0</v>
      </c>
      <c r="J31" s="26"/>
      <c r="K31" s="26"/>
      <c r="L31" s="26"/>
      <c r="M31" s="26"/>
      <c r="N31" s="26"/>
      <c r="O31" s="26"/>
      <c r="P31" s="26"/>
      <c r="Q31" s="26"/>
      <c r="R31" s="26"/>
      <c r="S31" s="26"/>
    </row>
    <row r="32" spans="1:19" s="12" customFormat="1" ht="20.25" customHeight="1" x14ac:dyDescent="0.35">
      <c r="A32" s="49"/>
      <c r="B32" s="24" t="s">
        <v>0</v>
      </c>
      <c r="C32" s="28"/>
      <c r="D32" s="26"/>
      <c r="E32" s="26"/>
      <c r="F32" s="26"/>
      <c r="G32" s="26"/>
      <c r="H32" s="26"/>
      <c r="I32" s="28">
        <f>I31*0.03</f>
        <v>0</v>
      </c>
      <c r="J32" s="26"/>
      <c r="K32" s="26"/>
      <c r="L32" s="26"/>
      <c r="M32" s="26"/>
      <c r="N32" s="26"/>
      <c r="O32" s="26"/>
      <c r="P32" s="26"/>
      <c r="Q32" s="26"/>
      <c r="R32" s="26"/>
      <c r="S32" s="26"/>
    </row>
    <row r="33" spans="1:19" s="12" customFormat="1" ht="20.25" customHeight="1" x14ac:dyDescent="0.35">
      <c r="A33" s="49"/>
      <c r="B33" s="29" t="s">
        <v>12</v>
      </c>
      <c r="C33" s="28"/>
      <c r="D33" s="26"/>
      <c r="E33" s="26"/>
      <c r="F33" s="26"/>
      <c r="G33" s="26"/>
      <c r="H33" s="26"/>
      <c r="I33" s="30">
        <f>I31+I32</f>
        <v>0</v>
      </c>
      <c r="J33" s="26"/>
      <c r="K33" s="26"/>
      <c r="L33" s="26"/>
      <c r="M33" s="26"/>
      <c r="N33" s="26"/>
      <c r="O33" s="26"/>
      <c r="P33" s="26"/>
      <c r="Q33" s="26"/>
      <c r="R33" s="26"/>
      <c r="S33" s="26"/>
    </row>
    <row r="34" spans="1:19" s="12" customFormat="1" ht="20.25" customHeight="1" x14ac:dyDescent="0.35">
      <c r="A34" s="48"/>
      <c r="B34" s="24" t="s">
        <v>1</v>
      </c>
      <c r="C34" s="28"/>
      <c r="D34" s="26"/>
      <c r="E34" s="26"/>
      <c r="F34" s="26"/>
      <c r="G34" s="26"/>
      <c r="H34" s="26"/>
      <c r="I34" s="47">
        <v>0</v>
      </c>
      <c r="J34" s="26"/>
      <c r="K34" s="26"/>
      <c r="L34" s="26"/>
      <c r="M34" s="26"/>
      <c r="N34" s="26"/>
      <c r="O34" s="26"/>
      <c r="P34" s="26"/>
      <c r="Q34" s="26"/>
      <c r="R34" s="26"/>
      <c r="S34" s="26"/>
    </row>
    <row r="35" spans="1:19" s="12" customFormat="1" ht="20.25" customHeight="1" thickBot="1" x14ac:dyDescent="0.4">
      <c r="A35" s="49"/>
      <c r="B35" s="29" t="s">
        <v>2</v>
      </c>
      <c r="C35" s="28"/>
      <c r="D35" s="26"/>
      <c r="E35" s="26"/>
      <c r="F35" s="26"/>
      <c r="G35" s="26"/>
      <c r="H35" s="26"/>
      <c r="I35" s="34">
        <f>I33-I34</f>
        <v>0</v>
      </c>
      <c r="J35" s="26"/>
      <c r="K35" s="26"/>
      <c r="L35" s="26"/>
      <c r="M35" s="26"/>
      <c r="N35" s="26"/>
      <c r="O35" s="26"/>
      <c r="P35" s="26"/>
      <c r="Q35" s="26"/>
      <c r="R35" s="26"/>
      <c r="S35" s="26"/>
    </row>
    <row r="36" spans="1:19" s="12" customFormat="1" ht="20.25" customHeight="1" thickTop="1" x14ac:dyDescent="0.35">
      <c r="A36" s="49"/>
      <c r="B36" s="35"/>
      <c r="C36" s="36"/>
      <c r="D36" s="26"/>
      <c r="E36" s="26"/>
      <c r="F36" s="26"/>
      <c r="G36" s="26"/>
      <c r="H36" s="26"/>
      <c r="I36" s="26"/>
      <c r="J36" s="26"/>
      <c r="K36" s="26"/>
      <c r="L36" s="26"/>
      <c r="M36" s="26"/>
      <c r="N36" s="26"/>
      <c r="O36" s="26"/>
      <c r="P36" s="26"/>
      <c r="Q36" s="26"/>
      <c r="R36" s="26"/>
      <c r="S36" s="26"/>
    </row>
    <row r="37" spans="1:19" s="12" customFormat="1" ht="20.25" customHeight="1" x14ac:dyDescent="0.35">
      <c r="A37" s="49"/>
      <c r="B37" s="57" t="s">
        <v>21</v>
      </c>
      <c r="C37" s="58"/>
      <c r="D37" s="59"/>
      <c r="E37" s="59"/>
      <c r="F37" s="59"/>
      <c r="G37" s="59"/>
      <c r="H37" s="59"/>
      <c r="I37" s="60">
        <f>IF(I30&gt;I28+I29,I30-(I28+I29),0)</f>
        <v>0</v>
      </c>
      <c r="J37" s="26"/>
      <c r="K37" s="26"/>
      <c r="L37" s="26"/>
      <c r="M37" s="26"/>
      <c r="N37" s="26"/>
      <c r="O37" s="26"/>
      <c r="P37" s="26"/>
      <c r="Q37" s="26"/>
      <c r="R37" s="26"/>
      <c r="S37" s="26"/>
    </row>
    <row r="38" spans="1:19" s="12" customFormat="1" ht="20.25" customHeight="1" x14ac:dyDescent="0.35">
      <c r="A38" s="49"/>
      <c r="B38" s="35"/>
      <c r="C38" s="36"/>
      <c r="D38" s="26"/>
      <c r="E38" s="26"/>
      <c r="F38" s="26"/>
      <c r="G38" s="26"/>
      <c r="H38" s="26"/>
      <c r="I38" s="26"/>
      <c r="J38" s="26"/>
      <c r="K38" s="26"/>
      <c r="L38" s="26"/>
      <c r="M38" s="26"/>
      <c r="N38" s="26"/>
      <c r="O38" s="26"/>
      <c r="P38" s="26"/>
      <c r="Q38" s="26"/>
      <c r="R38" s="26"/>
      <c r="S38" s="26"/>
    </row>
    <row r="39" spans="1:19" s="12" customFormat="1" ht="20.25" customHeight="1" x14ac:dyDescent="0.35">
      <c r="A39" s="26"/>
      <c r="B39" s="37" t="s">
        <v>28</v>
      </c>
      <c r="C39" s="36"/>
      <c r="D39" s="26"/>
      <c r="E39" s="26"/>
      <c r="F39" s="26"/>
      <c r="G39" s="26"/>
      <c r="H39" s="26"/>
      <c r="I39" s="24"/>
      <c r="J39" s="38"/>
      <c r="K39" s="19"/>
      <c r="L39" s="26"/>
      <c r="M39" s="26"/>
      <c r="N39" s="26"/>
      <c r="O39" s="26"/>
      <c r="P39" s="26"/>
      <c r="Q39" s="26"/>
      <c r="R39" s="26"/>
      <c r="S39" s="26"/>
    </row>
    <row r="40" spans="1:19" s="12" customFormat="1" ht="20.25" customHeight="1" x14ac:dyDescent="0.35">
      <c r="A40" s="26"/>
      <c r="B40" s="121" t="s">
        <v>44</v>
      </c>
      <c r="C40" s="121"/>
      <c r="D40" s="121"/>
      <c r="E40" s="122"/>
      <c r="F40" s="117" t="s">
        <v>22</v>
      </c>
      <c r="G40" s="118"/>
      <c r="H40" s="117" t="s">
        <v>45</v>
      </c>
      <c r="I40" s="118"/>
      <c r="J40" s="119" t="s">
        <v>44</v>
      </c>
      <c r="K40" s="120" t="s">
        <v>46</v>
      </c>
      <c r="L40" s="26"/>
      <c r="M40" s="26"/>
      <c r="N40" s="26"/>
      <c r="O40" s="26"/>
      <c r="P40" s="26"/>
      <c r="Q40" s="26"/>
      <c r="R40" s="26"/>
      <c r="S40" s="26"/>
    </row>
    <row r="41" spans="1:19" s="12" customFormat="1" ht="20.25" customHeight="1" x14ac:dyDescent="0.35">
      <c r="A41" s="26"/>
      <c r="B41" s="121"/>
      <c r="C41" s="121"/>
      <c r="D41" s="121"/>
      <c r="E41" s="122"/>
      <c r="F41" s="117"/>
      <c r="G41" s="118"/>
      <c r="H41" s="117"/>
      <c r="I41" s="118"/>
      <c r="J41" s="119"/>
      <c r="K41" s="120"/>
      <c r="L41" s="26"/>
      <c r="M41" s="26"/>
      <c r="N41" s="26"/>
      <c r="O41" s="26"/>
      <c r="P41" s="26"/>
      <c r="Q41" s="26"/>
      <c r="R41" s="26"/>
      <c r="S41" s="26"/>
    </row>
    <row r="42" spans="1:19" s="12" customFormat="1" ht="20.25" customHeight="1" x14ac:dyDescent="0.35">
      <c r="A42" s="26"/>
      <c r="B42" s="50" t="s">
        <v>13</v>
      </c>
      <c r="C42" s="55">
        <v>0</v>
      </c>
      <c r="D42" s="52" t="s">
        <v>14</v>
      </c>
      <c r="E42" s="55">
        <v>1200</v>
      </c>
      <c r="F42" s="52" t="s">
        <v>15</v>
      </c>
      <c r="G42" s="53">
        <v>0</v>
      </c>
      <c r="H42" s="52" t="s">
        <v>16</v>
      </c>
      <c r="I42" s="51" t="s">
        <v>17</v>
      </c>
      <c r="J42" s="55">
        <f>IF(I19&lt;E42,0,0)</f>
        <v>0</v>
      </c>
      <c r="K42" s="55">
        <v>0</v>
      </c>
      <c r="L42" s="26"/>
      <c r="M42" s="26"/>
      <c r="N42" s="26"/>
      <c r="O42" s="26"/>
      <c r="P42" s="26"/>
      <c r="Q42" s="26"/>
      <c r="R42" s="26"/>
      <c r="S42" s="26"/>
    </row>
    <row r="43" spans="1:19" s="12" customFormat="1" ht="20.25" customHeight="1" x14ac:dyDescent="0.35">
      <c r="A43" s="28"/>
      <c r="B43" s="50" t="s">
        <v>13</v>
      </c>
      <c r="C43" s="55">
        <f>E42+0.01</f>
        <v>1200.01</v>
      </c>
      <c r="D43" s="52" t="s">
        <v>14</v>
      </c>
      <c r="E43" s="55">
        <v>3600</v>
      </c>
      <c r="F43" s="52" t="s">
        <v>15</v>
      </c>
      <c r="G43" s="53">
        <v>0.2</v>
      </c>
      <c r="H43" s="52" t="s">
        <v>16</v>
      </c>
      <c r="I43" s="55">
        <v>240</v>
      </c>
      <c r="J43" s="55">
        <f t="shared" ref="J43:J46" si="0">IF(I$19&gt;=C43,IF(I$19&lt;=E43,I$19,0),0)</f>
        <v>0</v>
      </c>
      <c r="K43" s="55">
        <f>IF(J43&gt;0,(J43*G43)-I43,0)</f>
        <v>0</v>
      </c>
      <c r="L43" s="26"/>
      <c r="M43" s="26"/>
      <c r="N43" s="26"/>
      <c r="O43" s="26"/>
      <c r="P43" s="26"/>
      <c r="Q43" s="26"/>
      <c r="R43" s="26"/>
      <c r="S43" s="26"/>
    </row>
    <row r="44" spans="1:19" s="12" customFormat="1" ht="20.25" customHeight="1" x14ac:dyDescent="0.35">
      <c r="A44" s="28"/>
      <c r="B44" s="50" t="s">
        <v>13</v>
      </c>
      <c r="C44" s="55">
        <f t="shared" ref="C44:C47" si="1">E43+0.01</f>
        <v>3600.01</v>
      </c>
      <c r="D44" s="52" t="s">
        <v>14</v>
      </c>
      <c r="E44" s="55">
        <v>12000</v>
      </c>
      <c r="F44" s="52" t="s">
        <v>15</v>
      </c>
      <c r="G44" s="53">
        <v>0.25</v>
      </c>
      <c r="H44" s="52" t="s">
        <v>16</v>
      </c>
      <c r="I44" s="55">
        <v>420</v>
      </c>
      <c r="J44" s="55">
        <f t="shared" si="0"/>
        <v>0</v>
      </c>
      <c r="K44" s="55">
        <f>IF(J44&gt;0,(J44*G44)-I44,0)</f>
        <v>0</v>
      </c>
      <c r="L44" s="26"/>
      <c r="M44" s="26"/>
      <c r="N44" s="26"/>
      <c r="O44" s="26"/>
      <c r="P44" s="26"/>
      <c r="Q44" s="26"/>
      <c r="R44" s="26"/>
      <c r="S44" s="26"/>
    </row>
    <row r="45" spans="1:19" s="12" customFormat="1" ht="20.25" customHeight="1" x14ac:dyDescent="0.35">
      <c r="A45" s="28"/>
      <c r="B45" s="50" t="s">
        <v>13</v>
      </c>
      <c r="C45" s="55">
        <f t="shared" si="1"/>
        <v>12000.01</v>
      </c>
      <c r="D45" s="52" t="s">
        <v>14</v>
      </c>
      <c r="E45" s="55">
        <v>24000</v>
      </c>
      <c r="F45" s="52" t="s">
        <v>15</v>
      </c>
      <c r="G45" s="53">
        <v>0.3</v>
      </c>
      <c r="H45" s="52" t="s">
        <v>16</v>
      </c>
      <c r="I45" s="55">
        <v>1020</v>
      </c>
      <c r="J45" s="55">
        <f t="shared" si="0"/>
        <v>0</v>
      </c>
      <c r="K45" s="55">
        <f>IF(J45&gt;0,(J45*G45)-I45,0)</f>
        <v>0</v>
      </c>
      <c r="L45" s="26"/>
      <c r="M45" s="26"/>
      <c r="N45" s="26"/>
      <c r="O45" s="26"/>
      <c r="P45" s="26"/>
      <c r="Q45" s="26"/>
      <c r="R45" s="26"/>
      <c r="S45" s="26"/>
    </row>
    <row r="46" spans="1:19" s="12" customFormat="1" ht="20.25" customHeight="1" x14ac:dyDescent="0.35">
      <c r="A46" s="28"/>
      <c r="B46" s="50" t="s">
        <v>13</v>
      </c>
      <c r="C46" s="55">
        <f t="shared" si="1"/>
        <v>24000.01</v>
      </c>
      <c r="D46" s="52" t="s">
        <v>14</v>
      </c>
      <c r="E46" s="55">
        <v>36000</v>
      </c>
      <c r="F46" s="52" t="s">
        <v>15</v>
      </c>
      <c r="G46" s="53">
        <v>0.35</v>
      </c>
      <c r="H46" s="52" t="s">
        <v>16</v>
      </c>
      <c r="I46" s="55">
        <v>2220</v>
      </c>
      <c r="J46" s="55">
        <f t="shared" si="0"/>
        <v>0</v>
      </c>
      <c r="K46" s="55">
        <f>IF(J46&gt;0,(J46*G46)-I46,0)</f>
        <v>0</v>
      </c>
      <c r="L46" s="26"/>
      <c r="M46" s="26"/>
      <c r="N46" s="26"/>
      <c r="O46" s="26"/>
      <c r="P46" s="26"/>
      <c r="Q46" s="26"/>
      <c r="R46" s="26"/>
      <c r="S46" s="26"/>
    </row>
    <row r="47" spans="1:19" s="12" customFormat="1" ht="20.25" customHeight="1" x14ac:dyDescent="0.35">
      <c r="A47" s="28"/>
      <c r="B47" s="50" t="s">
        <v>13</v>
      </c>
      <c r="C47" s="55">
        <f t="shared" si="1"/>
        <v>36000.01</v>
      </c>
      <c r="D47" s="123" t="s">
        <v>18</v>
      </c>
      <c r="E47" s="123"/>
      <c r="F47" s="52" t="s">
        <v>15</v>
      </c>
      <c r="G47" s="53">
        <v>0.4</v>
      </c>
      <c r="H47" s="52" t="s">
        <v>16</v>
      </c>
      <c r="I47" s="55">
        <v>4020</v>
      </c>
      <c r="J47" s="55">
        <f>IF(I$19&gt;C47,I$19,0)</f>
        <v>0</v>
      </c>
      <c r="K47" s="55">
        <f>IF(J47&gt;0,(J47*G47)-I47,0)</f>
        <v>0</v>
      </c>
      <c r="L47" s="26"/>
      <c r="M47" s="26"/>
      <c r="N47" s="26"/>
      <c r="O47" s="26"/>
      <c r="P47" s="26"/>
      <c r="Q47" s="26"/>
      <c r="R47" s="26"/>
      <c r="S47" s="26"/>
    </row>
    <row r="48" spans="1:19" s="12" customFormat="1" ht="20.25" customHeight="1" x14ac:dyDescent="0.35">
      <c r="A48" s="28"/>
      <c r="B48" s="36"/>
      <c r="C48" s="28"/>
      <c r="D48" s="26"/>
      <c r="E48" s="26"/>
      <c r="F48" s="26"/>
      <c r="G48" s="40"/>
      <c r="H48" s="26"/>
      <c r="I48" s="26"/>
      <c r="J48" s="56">
        <f>SUM(J42:J47)</f>
        <v>0</v>
      </c>
      <c r="K48" s="56">
        <f>SUM(K42:K47)</f>
        <v>0</v>
      </c>
      <c r="L48" s="26"/>
      <c r="M48" s="26"/>
      <c r="N48" s="41"/>
      <c r="O48" s="26"/>
      <c r="P48" s="26"/>
      <c r="Q48" s="26"/>
      <c r="R48" s="26"/>
      <c r="S48" s="26"/>
    </row>
    <row r="49" spans="1:19" s="12" customFormat="1" ht="20.25" customHeight="1" x14ac:dyDescent="0.35">
      <c r="A49" s="28"/>
      <c r="B49" s="36"/>
      <c r="C49" s="28"/>
      <c r="D49" s="26"/>
      <c r="E49" s="26"/>
      <c r="F49" s="26"/>
      <c r="G49" s="26"/>
      <c r="H49" s="26"/>
      <c r="I49" s="26"/>
      <c r="J49" s="42"/>
      <c r="K49" s="42"/>
      <c r="L49" s="26"/>
      <c r="M49" s="26"/>
      <c r="N49" s="41"/>
      <c r="O49" s="26"/>
      <c r="P49" s="26"/>
      <c r="Q49" s="26"/>
      <c r="R49" s="26"/>
      <c r="S49" s="26"/>
    </row>
    <row r="50" spans="1:19" s="12" customFormat="1" ht="20.25" customHeight="1" x14ac:dyDescent="0.35">
      <c r="A50" s="26"/>
      <c r="B50" s="37" t="s">
        <v>29</v>
      </c>
      <c r="C50" s="36"/>
      <c r="D50" s="26"/>
      <c r="E50" s="26"/>
      <c r="F50" s="26"/>
      <c r="G50" s="26"/>
      <c r="H50" s="26"/>
      <c r="I50" s="26"/>
      <c r="J50" s="42"/>
      <c r="K50" s="42"/>
      <c r="L50" s="26"/>
      <c r="M50" s="26"/>
      <c r="N50" s="43"/>
      <c r="O50" s="26"/>
      <c r="P50" s="26"/>
      <c r="Q50" s="26"/>
      <c r="R50" s="26"/>
      <c r="S50" s="26"/>
    </row>
    <row r="51" spans="1:19" s="12" customFormat="1" ht="20.25" customHeight="1" x14ac:dyDescent="0.35">
      <c r="A51" s="26"/>
      <c r="B51" s="121" t="s">
        <v>44</v>
      </c>
      <c r="C51" s="121"/>
      <c r="D51" s="121"/>
      <c r="E51" s="122"/>
      <c r="F51" s="117" t="s">
        <v>22</v>
      </c>
      <c r="G51" s="118"/>
      <c r="H51" s="117" t="s">
        <v>45</v>
      </c>
      <c r="I51" s="118"/>
      <c r="J51" s="119" t="s">
        <v>44</v>
      </c>
      <c r="K51" s="120" t="s">
        <v>46</v>
      </c>
      <c r="L51" s="26"/>
      <c r="M51" s="26"/>
      <c r="N51" s="43"/>
      <c r="O51" s="26"/>
      <c r="P51" s="26"/>
      <c r="Q51" s="26"/>
      <c r="R51" s="26"/>
      <c r="S51" s="26"/>
    </row>
    <row r="52" spans="1:19" s="12" customFormat="1" ht="20.25" customHeight="1" x14ac:dyDescent="0.35">
      <c r="A52" s="26"/>
      <c r="B52" s="121"/>
      <c r="C52" s="121"/>
      <c r="D52" s="121"/>
      <c r="E52" s="122"/>
      <c r="F52" s="117"/>
      <c r="G52" s="118"/>
      <c r="H52" s="117"/>
      <c r="I52" s="118"/>
      <c r="J52" s="119"/>
      <c r="K52" s="120"/>
      <c r="L52" s="26"/>
      <c r="M52" s="26"/>
      <c r="N52" s="43"/>
      <c r="O52" s="26"/>
      <c r="P52" s="26"/>
      <c r="Q52" s="26"/>
      <c r="R52" s="26"/>
      <c r="S52" s="26"/>
    </row>
    <row r="53" spans="1:19" s="12" customFormat="1" ht="20.25" customHeight="1" x14ac:dyDescent="0.35">
      <c r="A53" s="26"/>
      <c r="B53" s="50" t="s">
        <v>13</v>
      </c>
      <c r="C53" s="55">
        <v>0</v>
      </c>
      <c r="D53" s="54" t="s">
        <v>14</v>
      </c>
      <c r="E53" s="51">
        <f>E42</f>
        <v>1200</v>
      </c>
      <c r="F53" s="52" t="s">
        <v>15</v>
      </c>
      <c r="G53" s="53">
        <v>0</v>
      </c>
      <c r="H53" s="52" t="s">
        <v>16</v>
      </c>
      <c r="I53" s="51" t="str">
        <f>I42</f>
        <v xml:space="preserve">          -  </v>
      </c>
      <c r="J53" s="55">
        <f>IF(I22&lt;E53,0,0)</f>
        <v>0</v>
      </c>
      <c r="K53" s="55">
        <v>0</v>
      </c>
      <c r="L53" s="26"/>
      <c r="M53" s="26"/>
      <c r="N53" s="43"/>
      <c r="O53" s="26"/>
      <c r="P53" s="26"/>
      <c r="Q53" s="26"/>
      <c r="R53" s="26"/>
      <c r="S53" s="26"/>
    </row>
    <row r="54" spans="1:19" s="12" customFormat="1" ht="20.25" customHeight="1" x14ac:dyDescent="0.35">
      <c r="A54" s="28"/>
      <c r="B54" s="50" t="s">
        <v>13</v>
      </c>
      <c r="C54" s="55">
        <f>E53+0.01</f>
        <v>1200.01</v>
      </c>
      <c r="D54" s="54" t="s">
        <v>14</v>
      </c>
      <c r="E54" s="51">
        <f t="shared" ref="E54:E57" si="2">E43</f>
        <v>3600</v>
      </c>
      <c r="F54" s="52" t="s">
        <v>15</v>
      </c>
      <c r="G54" s="53">
        <v>0.2</v>
      </c>
      <c r="H54" s="52" t="s">
        <v>16</v>
      </c>
      <c r="I54" s="51">
        <f t="shared" ref="I54:I58" si="3">I43</f>
        <v>240</v>
      </c>
      <c r="J54" s="55">
        <f t="shared" ref="J54:J57" si="4">IF(I$22&gt;=C54,IF(I$22&lt;=E54,I$22,0),0)</f>
        <v>0</v>
      </c>
      <c r="K54" s="55">
        <f>IF(J54&gt;0,(J54*G54)-I54,0)</f>
        <v>0</v>
      </c>
      <c r="L54" s="26"/>
      <c r="M54" s="26"/>
      <c r="N54" s="39"/>
      <c r="O54" s="26"/>
      <c r="P54" s="26"/>
      <c r="Q54" s="26"/>
      <c r="R54" s="26"/>
      <c r="S54" s="26"/>
    </row>
    <row r="55" spans="1:19" s="12" customFormat="1" ht="20.25" customHeight="1" x14ac:dyDescent="0.35">
      <c r="A55" s="28"/>
      <c r="B55" s="50" t="s">
        <v>13</v>
      </c>
      <c r="C55" s="55">
        <f t="shared" ref="C55:C58" si="5">E54+0.01</f>
        <v>3600.01</v>
      </c>
      <c r="D55" s="54" t="s">
        <v>14</v>
      </c>
      <c r="E55" s="51">
        <f t="shared" si="2"/>
        <v>12000</v>
      </c>
      <c r="F55" s="52" t="s">
        <v>15</v>
      </c>
      <c r="G55" s="53">
        <v>0.25</v>
      </c>
      <c r="H55" s="52" t="s">
        <v>16</v>
      </c>
      <c r="I55" s="51">
        <f t="shared" si="3"/>
        <v>420</v>
      </c>
      <c r="J55" s="55">
        <f t="shared" si="4"/>
        <v>0</v>
      </c>
      <c r="K55" s="55">
        <f>IF(J55&gt;0,(J55*G55)-I55,0)</f>
        <v>0</v>
      </c>
      <c r="L55" s="26"/>
      <c r="M55" s="26"/>
      <c r="N55" s="39"/>
      <c r="O55" s="26"/>
      <c r="P55" s="26"/>
      <c r="Q55" s="26"/>
      <c r="R55" s="26"/>
      <c r="S55" s="26"/>
    </row>
    <row r="56" spans="1:19" s="12" customFormat="1" ht="20.25" customHeight="1" x14ac:dyDescent="0.35">
      <c r="A56" s="28"/>
      <c r="B56" s="50" t="s">
        <v>13</v>
      </c>
      <c r="C56" s="55">
        <f t="shared" si="5"/>
        <v>12000.01</v>
      </c>
      <c r="D56" s="54" t="s">
        <v>14</v>
      </c>
      <c r="E56" s="51">
        <f t="shared" si="2"/>
        <v>24000</v>
      </c>
      <c r="F56" s="52" t="s">
        <v>15</v>
      </c>
      <c r="G56" s="53">
        <v>0.3</v>
      </c>
      <c r="H56" s="52" t="s">
        <v>16</v>
      </c>
      <c r="I56" s="51">
        <f t="shared" si="3"/>
        <v>1020</v>
      </c>
      <c r="J56" s="55">
        <f t="shared" si="4"/>
        <v>0</v>
      </c>
      <c r="K56" s="55">
        <f>IF(J56&gt;0,(J56*G56)-I56,0)</f>
        <v>0</v>
      </c>
      <c r="L56" s="26"/>
      <c r="M56" s="26"/>
      <c r="N56" s="39"/>
      <c r="O56" s="26"/>
      <c r="P56" s="26"/>
      <c r="Q56" s="26"/>
      <c r="R56" s="26"/>
      <c r="S56" s="26"/>
    </row>
    <row r="57" spans="1:19" s="12" customFormat="1" ht="20.25" customHeight="1" x14ac:dyDescent="0.35">
      <c r="A57" s="28"/>
      <c r="B57" s="50" t="s">
        <v>13</v>
      </c>
      <c r="C57" s="55">
        <f t="shared" si="5"/>
        <v>24000.01</v>
      </c>
      <c r="D57" s="54" t="s">
        <v>14</v>
      </c>
      <c r="E57" s="51">
        <f t="shared" si="2"/>
        <v>36000</v>
      </c>
      <c r="F57" s="52" t="s">
        <v>15</v>
      </c>
      <c r="G57" s="53">
        <v>0.35</v>
      </c>
      <c r="H57" s="52" t="s">
        <v>16</v>
      </c>
      <c r="I57" s="51">
        <f t="shared" si="3"/>
        <v>2220</v>
      </c>
      <c r="J57" s="55">
        <f t="shared" si="4"/>
        <v>0</v>
      </c>
      <c r="K57" s="55">
        <f>IF(J57&gt;0,(J57*G57)-I57,0)</f>
        <v>0</v>
      </c>
      <c r="L57" s="26"/>
      <c r="M57" s="26"/>
      <c r="N57" s="26"/>
      <c r="O57" s="26"/>
      <c r="P57" s="26"/>
      <c r="Q57" s="26"/>
      <c r="R57" s="26"/>
      <c r="S57" s="26"/>
    </row>
    <row r="58" spans="1:19" s="12" customFormat="1" ht="20.25" customHeight="1" x14ac:dyDescent="0.35">
      <c r="A58" s="28"/>
      <c r="B58" s="50" t="s">
        <v>13</v>
      </c>
      <c r="C58" s="55">
        <f t="shared" si="5"/>
        <v>36000.01</v>
      </c>
      <c r="D58" s="124" t="s">
        <v>18</v>
      </c>
      <c r="E58" s="125"/>
      <c r="F58" s="52" t="s">
        <v>15</v>
      </c>
      <c r="G58" s="53">
        <v>0.4</v>
      </c>
      <c r="H58" s="52" t="s">
        <v>16</v>
      </c>
      <c r="I58" s="51">
        <f t="shared" si="3"/>
        <v>4020</v>
      </c>
      <c r="J58" s="55">
        <f>IF(I$22&gt;=C58,I$22,0)</f>
        <v>0</v>
      </c>
      <c r="K58" s="55">
        <f>IF(J58&gt;0,(J58*G58)-I58,0)</f>
        <v>0</v>
      </c>
      <c r="L58" s="26"/>
      <c r="M58" s="26"/>
      <c r="N58" s="26"/>
      <c r="O58" s="26"/>
      <c r="P58" s="26"/>
      <c r="Q58" s="26"/>
      <c r="R58" s="26"/>
      <c r="S58" s="26"/>
    </row>
    <row r="59" spans="1:19" s="12" customFormat="1" ht="20.25" customHeight="1" x14ac:dyDescent="0.35">
      <c r="A59" s="28"/>
      <c r="B59" s="36"/>
      <c r="C59" s="28"/>
      <c r="D59" s="26"/>
      <c r="E59" s="26"/>
      <c r="F59" s="26"/>
      <c r="G59" s="26"/>
      <c r="H59" s="26"/>
      <c r="I59" s="26"/>
      <c r="J59" s="56">
        <f>SUM(J53:J58)</f>
        <v>0</v>
      </c>
      <c r="K59" s="56">
        <f>SUM(K53:K58)</f>
        <v>0</v>
      </c>
      <c r="L59" s="26"/>
      <c r="M59" s="26"/>
      <c r="N59" s="26"/>
      <c r="O59" s="26"/>
      <c r="P59" s="26"/>
      <c r="Q59" s="26"/>
      <c r="R59" s="26"/>
      <c r="S59" s="26"/>
    </row>
    <row r="60" spans="1:19" s="12" customFormat="1" ht="20.25" customHeight="1" x14ac:dyDescent="0.35">
      <c r="A60" s="28"/>
      <c r="B60" s="26"/>
      <c r="C60" s="26"/>
      <c r="D60" s="26"/>
      <c r="E60" s="26"/>
      <c r="F60" s="26"/>
      <c r="G60" s="26"/>
      <c r="H60" s="26"/>
      <c r="I60" s="26"/>
      <c r="J60" s="42"/>
      <c r="K60" s="42"/>
      <c r="L60" s="26"/>
      <c r="M60" s="26"/>
      <c r="N60" s="26"/>
      <c r="O60" s="26"/>
      <c r="P60" s="26"/>
      <c r="Q60" s="26"/>
      <c r="R60" s="26"/>
      <c r="S60" s="26"/>
    </row>
    <row r="61" spans="1:19" s="104" customFormat="1" ht="11.5" x14ac:dyDescent="0.25">
      <c r="B61" s="105" t="s">
        <v>47</v>
      </c>
      <c r="C61" s="106"/>
      <c r="D61" s="107"/>
      <c r="E61" s="106"/>
      <c r="F61" s="108"/>
    </row>
    <row r="62" spans="1:19" s="104" customFormat="1" ht="22.25" customHeight="1" x14ac:dyDescent="0.2">
      <c r="B62" s="116" t="s">
        <v>48</v>
      </c>
      <c r="C62" s="116"/>
      <c r="D62" s="116"/>
      <c r="E62" s="116"/>
      <c r="F62" s="116"/>
    </row>
    <row r="63" spans="1:19" s="104" customFormat="1" ht="11.5" x14ac:dyDescent="0.25">
      <c r="B63" s="105" t="s">
        <v>49</v>
      </c>
      <c r="C63" s="106"/>
      <c r="D63" s="107"/>
      <c r="E63" s="106"/>
      <c r="F63" s="108"/>
    </row>
    <row r="64" spans="1:19" s="104" customFormat="1" ht="11.5" x14ac:dyDescent="0.25">
      <c r="B64" s="105" t="s">
        <v>50</v>
      </c>
      <c r="C64" s="106"/>
      <c r="D64" s="107"/>
      <c r="E64" s="106"/>
      <c r="F64" s="108"/>
    </row>
    <row r="65" spans="2:6" s="104" customFormat="1" ht="11.5" x14ac:dyDescent="0.25">
      <c r="B65" s="105" t="s">
        <v>51</v>
      </c>
      <c r="C65" s="106"/>
      <c r="D65" s="107"/>
      <c r="E65" s="106"/>
      <c r="F65" s="108"/>
    </row>
  </sheetData>
  <sheetProtection algorithmName="SHA-512" hashValue="3AYeA0FG1FYHtakNQmjARH4eooxI2rjUQjYx/gjFZa3cGJ077kCLP1sWbDcdo/FEFBOVOFdHWL+pNiWhsTO2yw==" saltValue="ElHmArU7cssPgG4gGLjARw==" spinCount="100000" sheet="1" objects="1" scenarios="1" selectLockedCells="1"/>
  <mergeCells count="13">
    <mergeCell ref="B62:F62"/>
    <mergeCell ref="F40:G41"/>
    <mergeCell ref="H40:I41"/>
    <mergeCell ref="J40:J41"/>
    <mergeCell ref="K40:K41"/>
    <mergeCell ref="B51:E52"/>
    <mergeCell ref="F51:G52"/>
    <mergeCell ref="H51:I52"/>
    <mergeCell ref="J51:J52"/>
    <mergeCell ref="K51:K52"/>
    <mergeCell ref="D47:E47"/>
    <mergeCell ref="D58:E58"/>
    <mergeCell ref="B40:E41"/>
  </mergeCells>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265D634177DB1B42899143E3DB436087" ma:contentTypeVersion="13" ma:contentTypeDescription="Create a new document." ma:contentTypeScope="" ma:versionID="a5c8054ec4e352ad1b013a6fcc040323">
  <xsd:schema xmlns:xsd="http://www.w3.org/2001/XMLSchema" xmlns:xs="http://www.w3.org/2001/XMLSchema" xmlns:p="http://schemas.microsoft.com/office/2006/metadata/properties" xmlns:ns1="http://schemas.microsoft.com/sharepoint/v3" xmlns:ns2="71037282-4172-42af-8e02-c41ee92b0631" xmlns:ns3="20291ebb-8fd5-4a4a-b5a6-ec5249e68ab7" targetNamespace="http://schemas.microsoft.com/office/2006/metadata/properties" ma:root="true" ma:fieldsID="1cecd14b3b108d05b63f31bc8afeded2" ns1:_="" ns2:_="" ns3:_="">
    <xsd:import namespace="http://schemas.microsoft.com/sharepoint/v3"/>
    <xsd:import namespace="71037282-4172-42af-8e02-c41ee92b0631"/>
    <xsd:import namespace="20291ebb-8fd5-4a4a-b5a6-ec5249e68ab7"/>
    <xsd:element name="properties">
      <xsd:complexType>
        <xsd:sequence>
          <xsd:element name="documentManagement">
            <xsd:complexType>
              <xsd:all>
                <xsd:element ref="ns2:MediaServiceMetadata" minOccurs="0"/>
                <xsd:element ref="ns2:MediaServiceFastMetadata" minOccurs="0"/>
                <xsd:element ref="ns2:MediaServiceAutoTags" minOccurs="0"/>
                <xsd:element ref="ns3:SharedWithUsers" minOccurs="0"/>
                <xsd:element ref="ns3:SharedWithDetails" minOccurs="0"/>
                <xsd:element ref="ns1:_ip_UnifiedCompliancePolicyProperties" minOccurs="0"/>
                <xsd:element ref="ns1:_ip_UnifiedCompliancePolicyUIAction" minOccurs="0"/>
                <xsd:element ref="ns2:MediaServiceDateTaken" minOccurs="0"/>
                <xsd:element ref="ns2:MediaServiceOCR" minOccurs="0"/>
                <xsd:element ref="ns2:MediaServiceEventHashCode" minOccurs="0"/>
                <xsd:element ref="ns2:MediaServiceGenerationTime"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3" nillable="true" ma:displayName="Unified Compliance Policy Properties" ma:description="" ma:hidden="true" ma:internalName="_ip_UnifiedCompliancePolicyProperties">
      <xsd:simpleType>
        <xsd:restriction base="dms:Note"/>
      </xsd:simpleType>
    </xsd:element>
    <xsd:element name="_ip_UnifiedCompliancePolicyUIAction" ma:index="14" nillable="true" ma:displayName="Unified Compliance Policy UI Action" ma:descrip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1037282-4172-42af-8e02-c41ee92b0631" elementFormDefault="qualified">
    <xsd:import namespace="http://schemas.microsoft.com/office/2006/documentManagement/types"/>
    <xsd:import namespace="http://schemas.microsoft.com/office/infopath/2007/PartnerControls"/>
    <xsd:element name="MediaServiceMetadata" ma:index="8" nillable="true" ma:displayName="MediaServiceMetadata" ma:description="" ma:hidden="true" ma:internalName="MediaServiceMetadata" ma:readOnly="true">
      <xsd:simpleType>
        <xsd:restriction base="dms:Note"/>
      </xsd:simpleType>
    </xsd:element>
    <xsd:element name="MediaServiceFastMetadata" ma:index="9" nillable="true" ma:displayName="MediaServiceFastMetadata" ma:description="" ma:hidden="true" ma:internalName="MediaServiceFastMetadata" ma:readOnly="true">
      <xsd:simpleType>
        <xsd:restriction base="dms:Note"/>
      </xsd:simpleType>
    </xsd:element>
    <xsd:element name="MediaServiceAutoTags" ma:index="10" nillable="true" ma:displayName="MediaServiceAutoTags" ma:description="" ma:internalName="MediaServiceAutoTags" ma:readOnly="true">
      <xsd:simpleType>
        <xsd:restriction base="dms:Text"/>
      </xsd:simpleType>
    </xsd:element>
    <xsd:element name="MediaServiceDateTaken" ma:index="15" nillable="true" ma:displayName="MediaServiceDateTaken" ma:hidden="true" ma:internalName="MediaServiceDateTaken" ma:readOnly="true">
      <xsd:simpleType>
        <xsd:restriction base="dms:Text"/>
      </xsd:simpleType>
    </xsd:element>
    <xsd:element name="MediaServiceOCR" ma:index="16" nillable="true" ma:displayName="MediaServiceOCR" ma:internalName="MediaServiceOCR" ma:readOnly="true">
      <xsd:simpleType>
        <xsd:restriction base="dms:Note">
          <xsd:maxLength value="255"/>
        </xsd:restriction>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20291ebb-8fd5-4a4a-b5a6-ec5249e68ab7" elementFormDefault="qualified">
    <xsd:import namespace="http://schemas.microsoft.com/office/2006/documentManagement/types"/>
    <xsd:import namespace="http://schemas.microsoft.com/office/infopath/2007/PartnerControls"/>
    <xsd:element name="SharedWithUsers" ma:index="11"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description=""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documentManagement>
</p:properties>
</file>

<file path=customXml/itemProps1.xml><?xml version="1.0" encoding="utf-8"?>
<ds:datastoreItem xmlns:ds="http://schemas.openxmlformats.org/officeDocument/2006/customXml" ds:itemID="{B03C61FC-21C2-44AF-81A2-B1858FE67AB0}"/>
</file>

<file path=customXml/itemProps2.xml><?xml version="1.0" encoding="utf-8"?>
<ds:datastoreItem xmlns:ds="http://schemas.openxmlformats.org/officeDocument/2006/customXml" ds:itemID="{1FA08940-0BA7-4B7A-9B5E-4BCF5D03E231}"/>
</file>

<file path=customXml/itemProps3.xml><?xml version="1.0" encoding="utf-8"?>
<ds:datastoreItem xmlns:ds="http://schemas.openxmlformats.org/officeDocument/2006/customXml" ds:itemID="{38D65722-FFBA-4DC6-B1D9-CBCB3E09A2BE}"/>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Monthly</vt:lpstr>
      <vt:lpstr>Annual Tax calc</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Ramakuela, Jacqui</dc:creator>
  <cp:lastModifiedBy>Ramakuela, Jacqui</cp:lastModifiedBy>
  <dcterms:created xsi:type="dcterms:W3CDTF">2014-02-05T09:47:07Z</dcterms:created>
  <dcterms:modified xsi:type="dcterms:W3CDTF">2023-01-16T08:07:26Z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0x010100265D634177DB1B42899143E3DB436087</vt:lpwstr>
  </property>
</Properties>
</file>