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Jacqui.Ramakuela\OneDrive - Sage Software, Inc\Desktop\Rebrand\Tax Calculator 2022\"/>
    </mc:Choice>
  </mc:AlternateContent>
  <xr:revisionPtr revIDLastSave="0" documentId="13_ncr:1_{130CC455-907E-4605-8C02-98B597A06C87}" xr6:coauthVersionLast="47" xr6:coauthVersionMax="47" xr10:uidLastSave="{00000000-0000-0000-0000-000000000000}"/>
  <bookViews>
    <workbookView xWindow="-110" yWindow="-110" windowWidth="19420" windowHeight="10420" activeTab="1"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5" i="1" l="1"/>
  <c r="I56" i="1"/>
  <c r="I57" i="1"/>
  <c r="I58" i="1"/>
  <c r="I54" i="1"/>
  <c r="E54" i="1"/>
  <c r="E55" i="1"/>
  <c r="E56" i="1"/>
  <c r="E57" i="1"/>
  <c r="E53" i="1"/>
  <c r="C55" i="1" l="1"/>
  <c r="C56" i="1"/>
  <c r="C57" i="1"/>
  <c r="C58" i="1"/>
  <c r="C54" i="1"/>
  <c r="C44" i="1"/>
  <c r="C45" i="1"/>
  <c r="C46" i="1"/>
  <c r="C43" i="1"/>
  <c r="C47" i="1"/>
  <c r="C23" i="2"/>
  <c r="C24" i="2"/>
  <c r="C25" i="2"/>
  <c r="C26" i="2"/>
  <c r="C22" i="2"/>
  <c r="I10" i="2" l="1"/>
  <c r="J25" i="2" l="1"/>
  <c r="K25" i="2" s="1"/>
  <c r="J26" i="2"/>
  <c r="K26" i="2" s="1"/>
  <c r="J21" i="2"/>
  <c r="J24" i="2"/>
  <c r="K24" i="2" s="1"/>
  <c r="J22" i="2"/>
  <c r="K22" i="2" s="1"/>
  <c r="J23" i="2"/>
  <c r="K23" i="2" s="1"/>
  <c r="I16" i="1"/>
  <c r="I21" i="1"/>
  <c r="I13" i="1"/>
  <c r="K27" i="2" l="1"/>
  <c r="I12" i="2" s="1"/>
  <c r="I14" i="2" s="1"/>
  <c r="J27" i="2"/>
  <c r="I18" i="1"/>
  <c r="I19" i="1" s="1"/>
  <c r="J47" i="1" s="1"/>
  <c r="J46" i="1" l="1"/>
  <c r="K46" i="1" s="1"/>
  <c r="K47" i="1"/>
  <c r="J43" i="1"/>
  <c r="K43" i="1" s="1"/>
  <c r="J44" i="1"/>
  <c r="K44" i="1" s="1"/>
  <c r="J45" i="1"/>
  <c r="K45" i="1" s="1"/>
  <c r="J42" i="1"/>
  <c r="I22" i="1"/>
  <c r="J58" i="1" l="1"/>
  <c r="K58" i="1" s="1"/>
  <c r="J55" i="1"/>
  <c r="K55" i="1" s="1"/>
  <c r="J56" i="1"/>
  <c r="K56" i="1" s="1"/>
  <c r="J57" i="1"/>
  <c r="K57" i="1" s="1"/>
  <c r="J53" i="1"/>
  <c r="J54" i="1"/>
  <c r="K54" i="1" s="1"/>
  <c r="I15" i="2"/>
  <c r="I16" i="2" s="1"/>
  <c r="K48" i="1"/>
  <c r="I25" i="1" s="1"/>
  <c r="I28" i="1" s="1"/>
  <c r="J48" i="1"/>
  <c r="J59" i="1" l="1"/>
  <c r="K59" i="1"/>
  <c r="I24" i="1" s="1"/>
  <c r="I26" i="1" s="1"/>
  <c r="I29" i="1" s="1"/>
  <c r="I31" i="1" s="1"/>
  <c r="I37" i="1" l="1"/>
  <c r="I32" i="1"/>
  <c r="I33" i="1" s="1"/>
  <c r="I35" i="1" s="1"/>
</calcChain>
</file>

<file path=xl/sharedStrings.xml><?xml version="1.0" encoding="utf-8"?>
<sst xmlns="http://schemas.openxmlformats.org/spreadsheetml/2006/main" count="144" uniqueCount="53">
  <si>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</si>
  <si>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</si>
  <si>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</si>
  <si>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</si>
  <si>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</si>
  <si>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</si>
  <si>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</si>
  <si>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</si>
  <si>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</si>
  <si>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</si>
  <si>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</si>
  <si>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t>YTD+ PAYE + AIDS Levy</t>
  </si>
  <si>
    <t>from</t>
  </si>
  <si>
    <t>to</t>
  </si>
  <si>
    <t>multiply by</t>
  </si>
  <si>
    <t>Deduct</t>
  </si>
  <si>
    <t xml:space="preserve">          -  </t>
  </si>
  <si>
    <t>and above</t>
  </si>
  <si>
    <t>Less YTD+ Tax Credits</t>
  </si>
  <si>
    <t>YTD+ PAYE</t>
  </si>
  <si>
    <t>Excess credit for the year</t>
  </si>
  <si>
    <t>Tax Rate</t>
  </si>
  <si>
    <t>Add Tax on Periodic</t>
  </si>
  <si>
    <t>Taxable income</t>
  </si>
  <si>
    <t>Tax deductions</t>
  </si>
  <si>
    <t>Net Taxable Income</t>
  </si>
  <si>
    <t>Tax on Net Taxable Income</t>
  </si>
  <si>
    <t>Less Tax Credits</t>
  </si>
  <si>
    <t>PAYE</t>
  </si>
  <si>
    <t>PAYE + AIDS Levy</t>
  </si>
  <si>
    <t>Enter the number of full periods in a year.</t>
  </si>
  <si>
    <t>Enter the number of periods worked.</t>
  </si>
  <si>
    <t>ZWL</t>
  </si>
  <si>
    <t>Taxable Income (ZWL)</t>
  </si>
  <si>
    <t>Fixed amount (ZWL)</t>
  </si>
  <si>
    <t>Tax                 (ZWL)</t>
  </si>
  <si>
    <t>Current</t>
  </si>
  <si>
    <t>Monthly tax table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</si>
  <si>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</si>
  <si>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</si>
  <si>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</si>
  <si>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</si>
  <si>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</si>
  <si>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rPr>
        <sz val="11"/>
        <rFont val="Sage Text"/>
      </rPr>
      <t>Periodic income</t>
    </r>
    <r>
      <rPr>
        <i/>
        <sz val="10"/>
        <color indexed="23"/>
        <rFont val="Sage Text"/>
      </rPr>
      <t xml:space="preserve"> annual income</t>
    </r>
  </si>
  <si>
    <r>
      <t>Annualised Taxable Income</t>
    </r>
    <r>
      <rPr>
        <sz val="11"/>
        <color indexed="23"/>
        <rFont val="Sage Text"/>
      </rPr>
      <t xml:space="preserve">  </t>
    </r>
    <r>
      <rPr>
        <i/>
        <sz val="10"/>
        <color indexed="23"/>
        <rFont val="Sage Text"/>
      </rPr>
      <t>excl. periodic</t>
    </r>
  </si>
  <si>
    <r>
      <t>Annualised Taxable Income</t>
    </r>
    <r>
      <rPr>
        <sz val="11"/>
        <color indexed="23"/>
        <rFont val="Sage Text"/>
      </rPr>
      <t xml:space="preserve">  </t>
    </r>
    <r>
      <rPr>
        <i/>
        <sz val="10"/>
        <color indexed="23"/>
        <rFont val="Sage Text"/>
      </rPr>
      <t>incl. periodic</t>
    </r>
  </si>
  <si>
    <r>
      <t>Annual Tax on Annualised Taxable Income</t>
    </r>
    <r>
      <rPr>
        <sz val="11"/>
        <color indexed="23"/>
        <rFont val="Sage Text"/>
      </rPr>
      <t xml:space="preserve">  </t>
    </r>
    <r>
      <rPr>
        <i/>
        <sz val="10"/>
        <color indexed="23"/>
        <rFont val="Sage Text"/>
      </rPr>
      <t>incl. periodic</t>
    </r>
  </si>
  <si>
    <r>
      <t>Less Annual Tax on Annualised Taxable Income</t>
    </r>
    <r>
      <rPr>
        <sz val="11"/>
        <color indexed="23"/>
        <rFont val="Sage Text"/>
      </rPr>
      <t xml:space="preserve"> </t>
    </r>
    <r>
      <rPr>
        <i/>
        <sz val="9"/>
        <color indexed="23"/>
        <rFont val="Sage Text"/>
      </rPr>
      <t>excl. periodic</t>
    </r>
  </si>
  <si>
    <r>
      <t xml:space="preserve">YTD+ Tax on Taxable Income </t>
    </r>
    <r>
      <rPr>
        <i/>
        <sz val="10"/>
        <color indexed="23"/>
        <rFont val="Sage Text"/>
      </rPr>
      <t>excl. periodic</t>
    </r>
  </si>
  <si>
    <r>
      <t>Monthly PAYE Tax Calculator -</t>
    </r>
    <r>
      <rPr>
        <sz val="16"/>
        <rFont val="Sage Text"/>
      </rPr>
      <t xml:space="preserve"> </t>
    </r>
    <r>
      <rPr>
        <sz val="12"/>
        <color rgb="FFC00000"/>
        <rFont val="Sage Text"/>
      </rPr>
      <t>August to December 2022</t>
    </r>
  </si>
  <si>
    <r>
      <rPr>
        <b/>
        <i/>
        <sz val="11"/>
        <color indexed="8"/>
        <rFont val="Sage Text"/>
      </rPr>
      <t>Pro-rata Annual Tax Table -</t>
    </r>
    <r>
      <rPr>
        <i/>
        <sz val="11"/>
        <color indexed="8"/>
        <rFont val="Sage Text"/>
      </rPr>
      <t xml:space="preserve"> Annualised Taxable Income</t>
    </r>
    <r>
      <rPr>
        <i/>
        <sz val="11"/>
        <color indexed="23"/>
        <rFont val="Sage Text"/>
      </rPr>
      <t xml:space="preserve">  </t>
    </r>
    <r>
      <rPr>
        <i/>
        <sz val="10"/>
        <color indexed="23"/>
        <rFont val="Sage Text"/>
      </rPr>
      <t>excl. periodic</t>
    </r>
  </si>
  <si>
    <r>
      <rPr>
        <b/>
        <i/>
        <sz val="11"/>
        <color indexed="8"/>
        <rFont val="Sage Text"/>
      </rPr>
      <t>Pro-rata Annual Tax Table -</t>
    </r>
    <r>
      <rPr>
        <i/>
        <sz val="11"/>
        <color indexed="8"/>
        <rFont val="Sage Text"/>
      </rPr>
      <t xml:space="preserve"> Annualised Taxable Income</t>
    </r>
    <r>
      <rPr>
        <i/>
        <sz val="11"/>
        <color indexed="23"/>
        <rFont val="Sage Text"/>
      </rPr>
      <t xml:space="preserve">  </t>
    </r>
    <r>
      <rPr>
        <i/>
        <sz val="10"/>
        <color indexed="23"/>
        <rFont val="Sage Text"/>
      </rPr>
      <t>incl. periodic</t>
    </r>
  </si>
  <si>
    <r>
      <t>Annual/YTD PAYE Tax Calculator -</t>
    </r>
    <r>
      <rPr>
        <sz val="14"/>
        <color rgb="FFC00000"/>
        <rFont val="Sage Text"/>
      </rPr>
      <t xml:space="preserve"> </t>
    </r>
    <r>
      <rPr>
        <sz val="12"/>
        <color rgb="FFC00000"/>
        <rFont val="Sage Text"/>
      </rPr>
      <t>August to December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</si>
</sst>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1"/>
      <color theme="1"/>
      <name val="Calibri"/>
      <family val="2"/>
      <scheme val="minor"/>
    </font>
    <font>
      <sz val="11"/>
      <color theme="1"/>
      <name val="Calibri"/>
      <family val="2"/>
      <scheme val="minor"/>
    </font>
    <font>
      <sz val="11"/>
      <color theme="1"/>
      <name val="Sage Text"/>
    </font>
    <font>
      <sz val="18"/>
      <name val="Sage Text"/>
    </font>
    <font>
      <sz val="16"/>
      <name val="Sage Text"/>
    </font>
    <font>
      <b/>
      <sz val="18"/>
      <name val="Sage Text"/>
    </font>
    <font>
      <b/>
      <sz val="14"/>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sz val="11"/>
      <name val="Sage Text"/>
    </font>
    <font>
      <i/>
      <sz val="10"/>
      <color theme="0" tint="-0.34998626667073579"/>
      <name val="Sage Text"/>
    </font>
    <font>
      <i/>
      <sz val="10"/>
      <color indexed="23"/>
      <name val="Sage Text"/>
    </font>
    <font>
      <sz val="11"/>
      <color indexed="23"/>
      <name val="Sage Text"/>
    </font>
    <font>
      <i/>
      <sz val="9"/>
      <color indexed="23"/>
      <name val="Sage Text"/>
    </font>
    <font>
      <sz val="11"/>
      <color theme="0" tint="-0.499984740745262"/>
      <name val="Sage Text"/>
    </font>
    <font>
      <i/>
      <sz val="11"/>
      <color theme="1"/>
      <name val="Sage Text"/>
    </font>
    <font>
      <b/>
      <i/>
      <sz val="11"/>
      <color indexed="8"/>
      <name val="Sage Text"/>
    </font>
    <font>
      <i/>
      <sz val="11"/>
      <color indexed="8"/>
      <name val="Sage Text"/>
    </font>
    <font>
      <i/>
      <sz val="11"/>
      <color indexed="23"/>
      <name val="Sage Text"/>
    </font>
    <font>
      <sz val="14"/>
      <color rgb="FFC00000"/>
      <name val="Sage Text"/>
    </font>
    <font>
      <sz val="12"/>
      <color rgb="FFC00000"/>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applyProtection="1"/>
    <xf numFmtId="0" fontId="2" fillId="0" borderId="0" xfId="0" applyFont="1" applyBorder="1" applyProtection="1"/>
    <xf numFmtId="2" fontId="2" fillId="0" borderId="0" xfId="0" applyNumberFormat="1" applyFont="1" applyProtection="1"/>
    <xf numFmtId="0" fontId="2" fillId="0" borderId="0" xfId="0" applyFont="1"/>
    <xf numFmtId="0" fontId="3" fillId="0" borderId="0" xfId="0" applyFont="1" applyFill="1" applyBorder="1" applyAlignment="1" applyProtection="1">
      <alignment vertical="center"/>
    </xf>
    <xf numFmtId="0" fontId="5" fillId="0" borderId="0" xfId="0" applyFont="1" applyFill="1" applyAlignment="1" applyProtection="1">
      <alignment vertical="center"/>
    </xf>
    <xf numFmtId="0" fontId="6" fillId="0" borderId="0" xfId="0" applyFont="1" applyFill="1" applyAlignment="1" applyProtection="1">
      <alignment horizontal="left" vertical="center"/>
    </xf>
    <xf numFmtId="2" fontId="3" fillId="0" borderId="0" xfId="0" applyNumberFormat="1" applyFont="1" applyAlignment="1" applyProtection="1">
      <alignment horizontal="left"/>
    </xf>
    <xf numFmtId="2" fontId="7" fillId="0" borderId="0" xfId="0" applyNumberFormat="1" applyFont="1" applyAlignment="1" applyProtection="1">
      <alignment horizontal="right"/>
    </xf>
    <xf numFmtId="0" fontId="2" fillId="0" borderId="0" xfId="0" applyFont="1" applyFill="1" applyBorder="1" applyProtection="1"/>
    <xf numFmtId="0" fontId="2" fillId="0" borderId="0" xfId="0" applyFont="1" applyAlignment="1" applyProtection="1">
      <alignment vertical="center"/>
    </xf>
    <xf numFmtId="0" fontId="2" fillId="0" borderId="0" xfId="0" applyFont="1" applyAlignment="1">
      <alignment vertical="center"/>
    </xf>
    <xf numFmtId="0" fontId="8" fillId="0" borderId="0" xfId="0" applyFont="1" applyAlignment="1" applyProtection="1">
      <alignment vertical="center"/>
    </xf>
    <xf numFmtId="2" fontId="2" fillId="0" borderId="0" xfId="0" applyNumberFormat="1" applyFont="1" applyAlignment="1" applyProtection="1">
      <alignment vertical="center"/>
    </xf>
    <xf numFmtId="4" fontId="2" fillId="0" borderId="0" xfId="0" applyNumberFormat="1" applyFont="1" applyFill="1" applyBorder="1" applyAlignment="1" applyProtection="1">
      <alignment horizontal="right" vertical="center"/>
    </xf>
    <xf numFmtId="0" fontId="8" fillId="0" borderId="0" xfId="0" applyFont="1" applyBorder="1" applyAlignment="1" applyProtection="1">
      <alignment vertical="center"/>
    </xf>
    <xf numFmtId="0" fontId="9" fillId="0" borderId="0" xfId="0" applyFont="1" applyAlignment="1" applyProtection="1">
      <alignment horizontal="right" vertical="center"/>
    </xf>
    <xf numFmtId="0" fontId="10" fillId="0" borderId="0" xfId="0" applyFont="1" applyAlignment="1" applyProtection="1">
      <alignment horizontal="right" vertical="center"/>
    </xf>
    <xf numFmtId="0" fontId="2" fillId="0" borderId="0" xfId="0" applyFont="1" applyBorder="1" applyAlignment="1" applyProtection="1">
      <alignment vertical="center"/>
    </xf>
    <xf numFmtId="4" fontId="9" fillId="0" borderId="0" xfId="0" applyNumberFormat="1" applyFont="1" applyAlignment="1" applyProtection="1">
      <alignment vertical="center"/>
    </xf>
    <xf numFmtId="0" fontId="11" fillId="3" borderId="0" xfId="0" applyFont="1" applyFill="1" applyAlignment="1" applyProtection="1">
      <alignment horizontal="right" vertical="center"/>
    </xf>
    <xf numFmtId="4" fontId="2" fillId="2" borderId="0" xfId="0" applyNumberFormat="1" applyFont="1" applyFill="1" applyAlignment="1" applyProtection="1">
      <alignment vertical="center"/>
      <protection locked="0"/>
    </xf>
    <xf numFmtId="4" fontId="2" fillId="0" borderId="0" xfId="0" applyNumberFormat="1" applyFont="1" applyAlignment="1" applyProtection="1">
      <alignment vertical="center"/>
    </xf>
    <xf numFmtId="4" fontId="2" fillId="2" borderId="3" xfId="0" applyNumberFormat="1" applyFont="1" applyFill="1" applyBorder="1" applyAlignment="1" applyProtection="1">
      <alignment vertical="center"/>
      <protection locked="0"/>
    </xf>
    <xf numFmtId="0" fontId="10" fillId="0" borderId="0" xfId="0" quotePrefix="1" applyFont="1" applyAlignment="1" applyProtection="1">
      <alignment horizontal="right" vertical="center"/>
    </xf>
    <xf numFmtId="0" fontId="9" fillId="0" borderId="0" xfId="0" applyFont="1" applyBorder="1" applyAlignment="1" applyProtection="1">
      <alignment vertical="center"/>
    </xf>
    <xf numFmtId="4" fontId="12" fillId="0" borderId="1" xfId="0" applyNumberFormat="1" applyFont="1" applyBorder="1" applyAlignment="1" applyProtection="1">
      <alignment vertical="center"/>
    </xf>
    <xf numFmtId="0" fontId="2" fillId="0" borderId="0" xfId="0" applyFont="1" applyFill="1" applyBorder="1" applyAlignment="1" applyProtection="1">
      <alignment vertical="center"/>
    </xf>
    <xf numFmtId="4" fontId="2" fillId="0" borderId="0" xfId="0" applyNumberFormat="1" applyFont="1" applyBorder="1" applyAlignment="1" applyProtection="1">
      <alignment vertical="center"/>
    </xf>
    <xf numFmtId="0" fontId="13" fillId="0" borderId="0" xfId="0" applyFont="1" applyBorder="1" applyAlignment="1" applyProtection="1">
      <alignment vertical="center"/>
    </xf>
    <xf numFmtId="0" fontId="9" fillId="0" borderId="0" xfId="0" applyFont="1" applyBorder="1" applyAlignment="1" applyProtection="1">
      <alignment horizontal="right" vertical="center"/>
    </xf>
    <xf numFmtId="0" fontId="16" fillId="0" borderId="7" xfId="0" applyFont="1" applyFill="1" applyBorder="1" applyAlignment="1" applyProtection="1">
      <alignment vertical="center"/>
    </xf>
    <xf numFmtId="4" fontId="16" fillId="0" borderId="7" xfId="0" applyNumberFormat="1"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3" fontId="16" fillId="0" borderId="7" xfId="0" applyNumberFormat="1" applyFont="1" applyFill="1" applyBorder="1" applyAlignment="1" applyProtection="1">
      <alignment horizontal="right" vertical="center"/>
    </xf>
    <xf numFmtId="9" fontId="16" fillId="0" borderId="7" xfId="0" applyNumberFormat="1" applyFont="1" applyFill="1" applyBorder="1" applyAlignment="1" applyProtection="1">
      <alignment horizontal="center" vertical="center"/>
    </xf>
    <xf numFmtId="0" fontId="16" fillId="0" borderId="7" xfId="0" applyFont="1" applyFill="1" applyBorder="1" applyAlignment="1" applyProtection="1">
      <alignment horizontal="right" vertical="center"/>
    </xf>
    <xf numFmtId="0" fontId="2" fillId="0" borderId="4" xfId="0" applyFont="1" applyBorder="1" applyAlignment="1" applyProtection="1">
      <alignment vertical="center"/>
    </xf>
    <xf numFmtId="3" fontId="12" fillId="0" borderId="0" xfId="0" applyNumberFormat="1" applyFont="1" applyBorder="1" applyAlignment="1" applyProtection="1">
      <alignment vertical="center"/>
    </xf>
    <xf numFmtId="0" fontId="2" fillId="0" borderId="0" xfId="0" applyFont="1" applyFill="1" applyAlignment="1" applyProtection="1">
      <alignment vertical="center"/>
    </xf>
    <xf numFmtId="3" fontId="2" fillId="0" borderId="0" xfId="0" applyNumberFormat="1" applyFont="1" applyAlignment="1" applyProtection="1">
      <alignment vertical="center"/>
    </xf>
    <xf numFmtId="4" fontId="2" fillId="0" borderId="0" xfId="0" applyNumberFormat="1" applyFont="1"/>
    <xf numFmtId="4" fontId="2" fillId="0" borderId="0" xfId="0" applyNumberFormat="1" applyFont="1" applyBorder="1"/>
    <xf numFmtId="0" fontId="17" fillId="0" borderId="0" xfId="0" applyFont="1"/>
    <xf numFmtId="0" fontId="18" fillId="0" borderId="0" xfId="0" applyFont="1" applyAlignment="1">
      <alignment vertical="center"/>
    </xf>
    <xf numFmtId="0" fontId="19" fillId="0" borderId="0" xfId="0" applyFont="1"/>
    <xf numFmtId="43" fontId="19" fillId="0" borderId="0" xfId="1" applyFont="1"/>
    <xf numFmtId="0" fontId="20" fillId="0" borderId="0" xfId="0" applyFont="1"/>
    <xf numFmtId="0" fontId="21" fillId="0" borderId="0" xfId="0" applyFont="1" applyBorder="1" applyAlignment="1" applyProtection="1">
      <alignment vertical="center"/>
    </xf>
    <xf numFmtId="0" fontId="15" fillId="0" borderId="0" xfId="0" applyFont="1" applyFill="1" applyBorder="1" applyAlignment="1" applyProtection="1">
      <alignment horizontal="center" vertical="center" wrapText="1"/>
    </xf>
    <xf numFmtId="0" fontId="22" fillId="0" borderId="0" xfId="0" applyFont="1" applyBorder="1" applyAlignment="1" applyProtection="1">
      <alignment vertical="center"/>
    </xf>
    <xf numFmtId="1" fontId="9" fillId="2" borderId="0" xfId="0" applyNumberFormat="1" applyFont="1" applyFill="1" applyAlignment="1" applyProtection="1">
      <alignment horizontal="center" vertical="center"/>
      <protection locked="0"/>
    </xf>
    <xf numFmtId="0" fontId="23" fillId="0" borderId="0" xfId="0" applyFont="1" applyAlignment="1" applyProtection="1">
      <alignment vertical="center"/>
    </xf>
    <xf numFmtId="1" fontId="9" fillId="0" borderId="0" xfId="0" applyNumberFormat="1" applyFont="1" applyFill="1" applyAlignment="1" applyProtection="1">
      <alignment horizontal="center" vertical="center"/>
      <protection locked="0"/>
    </xf>
    <xf numFmtId="1" fontId="9" fillId="0" borderId="0" xfId="0" applyNumberFormat="1" applyFont="1" applyFill="1" applyAlignment="1" applyProtection="1">
      <alignment horizontal="center" vertical="center"/>
    </xf>
    <xf numFmtId="4" fontId="2" fillId="4" borderId="0" xfId="0" applyNumberFormat="1" applyFont="1" applyFill="1" applyAlignment="1" applyProtection="1">
      <alignment vertical="center"/>
      <protection locked="0"/>
    </xf>
    <xf numFmtId="4" fontId="9" fillId="0" borderId="1" xfId="0" applyNumberFormat="1" applyFont="1" applyBorder="1" applyAlignment="1" applyProtection="1">
      <alignment vertical="center"/>
    </xf>
    <xf numFmtId="0" fontId="9" fillId="0" borderId="0" xfId="0" applyFont="1" applyAlignment="1" applyProtection="1">
      <alignment vertical="center"/>
    </xf>
    <xf numFmtId="4" fontId="2" fillId="0" borderId="0" xfId="0" applyNumberFormat="1" applyFont="1" applyFill="1" applyAlignment="1" applyProtection="1">
      <alignment vertical="center"/>
    </xf>
    <xf numFmtId="4" fontId="9" fillId="0" borderId="2" xfId="0" applyNumberFormat="1" applyFont="1" applyBorder="1" applyAlignment="1" applyProtection="1">
      <alignment vertical="center"/>
    </xf>
    <xf numFmtId="0" fontId="27" fillId="0" borderId="0" xfId="0" applyFont="1" applyFill="1" applyBorder="1" applyAlignment="1" applyProtection="1">
      <alignment vertical="center"/>
    </xf>
    <xf numFmtId="4" fontId="27" fillId="0" borderId="0" xfId="0" applyNumberFormat="1" applyFont="1" applyBorder="1" applyAlignment="1" applyProtection="1">
      <alignment vertical="center"/>
    </xf>
    <xf numFmtId="0" fontId="27" fillId="0" borderId="0" xfId="0" applyFont="1" applyAlignment="1" applyProtection="1">
      <alignment vertical="center"/>
    </xf>
    <xf numFmtId="4" fontId="27" fillId="0" borderId="0" xfId="0" applyNumberFormat="1" applyFont="1" applyAlignment="1" applyProtection="1">
      <alignment vertical="center"/>
    </xf>
    <xf numFmtId="0" fontId="28" fillId="0" borderId="0" xfId="0" applyFont="1" applyBorder="1" applyAlignment="1" applyProtection="1">
      <alignment vertical="center"/>
    </xf>
    <xf numFmtId="4" fontId="9" fillId="0" borderId="0" xfId="0" applyNumberFormat="1" applyFont="1" applyBorder="1" applyAlignment="1" applyProtection="1">
      <alignment vertical="center"/>
    </xf>
    <xf numFmtId="3" fontId="16" fillId="0" borderId="0" xfId="0" applyNumberFormat="1" applyFont="1" applyFill="1" applyAlignment="1" applyProtection="1">
      <alignment horizontal="right" vertical="center"/>
    </xf>
    <xf numFmtId="0" fontId="16" fillId="0" borderId="7" xfId="0" applyFont="1" applyFill="1" applyBorder="1" applyAlignment="1" applyProtection="1">
      <alignment horizontal="center" vertical="center"/>
    </xf>
    <xf numFmtId="0" fontId="18" fillId="0" borderId="0" xfId="0" applyFont="1" applyAlignment="1">
      <alignment horizontal="left" vertical="top" wrapText="1"/>
    </xf>
    <xf numFmtId="0" fontId="14" fillId="3" borderId="0" xfId="0" applyFont="1" applyFill="1" applyBorder="1" applyAlignment="1" applyProtection="1">
      <alignment horizontal="center" vertical="center"/>
    </xf>
    <xf numFmtId="0" fontId="14" fillId="3" borderId="4"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6" xfId="0" applyFont="1" applyFill="1" applyBorder="1" applyAlignment="1" applyProtection="1">
      <alignment horizontal="center" vertical="center" wrapText="1"/>
    </xf>
    <xf numFmtId="0" fontId="15" fillId="3" borderId="0" xfId="0" applyFont="1" applyFill="1" applyAlignment="1" applyProtection="1">
      <alignment horizontal="center" vertical="center" wrapText="1"/>
    </xf>
    <xf numFmtId="0" fontId="16" fillId="0" borderId="8" xfId="0" applyFont="1" applyFill="1" applyBorder="1" applyAlignment="1" applyProtection="1">
      <alignment horizontal="center" vertical="center"/>
    </xf>
    <xf numFmtId="0" fontId="16" fillId="0" borderId="9" xfId="0" applyFont="1" applyFill="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184150</xdr:rowOff>
    </xdr:from>
    <xdr:to>
      <xdr:col>2</xdr:col>
      <xdr:colOff>335280</xdr:colOff>
      <xdr:row>0</xdr:row>
      <xdr:rowOff>632143</xdr:rowOff>
    </xdr:to>
    <xdr:pic>
      <xdr:nvPicPr>
        <xdr:cNvPr id="3" name="Picture 2">
          <a:extLst>
            <a:ext uri="{FF2B5EF4-FFF2-40B4-BE49-F238E27FC236}">
              <a16:creationId xmlns:a16="http://schemas.microsoft.com/office/drawing/2014/main" id="{E6FB9F0B-4C2E-45D0-A4FC-C0AFE4DE7E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184150"/>
          <a:ext cx="79248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354330</xdr:colOff>
      <xdr:row>0</xdr:row>
      <xdr:rowOff>600393</xdr:rowOff>
    </xdr:to>
    <xdr:pic>
      <xdr:nvPicPr>
        <xdr:cNvPr id="2" name="Picture 1">
          <a:extLst>
            <a:ext uri="{FF2B5EF4-FFF2-40B4-BE49-F238E27FC236}">
              <a16:creationId xmlns:a16="http://schemas.microsoft.com/office/drawing/2014/main" id="{093E2251-AB68-45F8-A467-27E7B35F4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S33"/>
  <sheetViews>
    <sheetView showGridLines="0" showRowColHeaders="0" workbookViewId="0">
      <selection activeCell="I6" sqref="I6"/>
    </sheetView>
  </sheetViews>
  <sheetFormatPr defaultRowHeight="14" x14ac:dyDescent="0.3"/>
  <cols>
    <col min="1" max="1" width="4.6328125" style="42" customWidth="1"/>
    <col min="2" max="2" width="7.54296875" style="43" customWidth="1"/>
    <col min="3" max="3" width="13.08984375" style="42" customWidth="1"/>
    <col min="4" max="4" width="7.90625" style="4" customWidth="1"/>
    <col min="5" max="5" width="13" style="4" customWidth="1"/>
    <col min="6" max="6" width="16.54296875" style="4" customWidth="1"/>
    <col min="7" max="7" width="13.36328125" style="4" customWidth="1"/>
    <col min="8" max="8" width="9.81640625" style="4" customWidth="1"/>
    <col min="9" max="9" width="16" style="4" customWidth="1"/>
    <col min="10" max="10" width="15.36328125" style="4" customWidth="1"/>
    <col min="11" max="11" width="15" style="4" customWidth="1"/>
    <col min="12" max="16384" width="8.7265625" style="4"/>
  </cols>
  <sheetData>
    <row r="1" spans="1:19" ht="50" customHeight="1" x14ac:dyDescent="0.3">
      <c r="A1" s="1"/>
      <c r="B1" s="2"/>
      <c r="C1" s="1"/>
      <c r="D1" s="1"/>
      <c r="E1" s="1"/>
      <c r="F1" s="3"/>
      <c r="G1" s="1"/>
      <c r="H1" s="1"/>
      <c r="I1" s="1"/>
      <c r="J1" s="1"/>
      <c r="K1" s="1"/>
      <c r="L1" s="1"/>
      <c r="M1" s="1"/>
      <c r="N1" s="1"/>
      <c r="O1" s="1"/>
      <c r="P1" s="1"/>
      <c r="Q1" s="1"/>
      <c r="R1" s="1"/>
      <c r="S1" s="1"/>
    </row>
    <row r="2" spans="1:19" ht="30" customHeight="1" x14ac:dyDescent="0.5">
      <c r="A2" s="1"/>
      <c r="B2" s="5" t="s">
        <v>49</v>
      </c>
      <c r="C2" s="6"/>
      <c r="D2" s="6"/>
      <c r="E2" s="7"/>
      <c r="F2" s="8"/>
      <c r="G2" s="1"/>
      <c r="H2" s="1"/>
      <c r="I2" s="9" t="s">
        <v>4</v>
      </c>
      <c r="J2" s="1"/>
      <c r="K2" s="1"/>
      <c r="L2" s="1"/>
      <c r="M2" s="1"/>
      <c r="N2" s="10"/>
      <c r="O2" s="1"/>
      <c r="P2" s="1"/>
      <c r="Q2" s="1"/>
      <c r="R2" s="1"/>
      <c r="S2" s="1"/>
    </row>
    <row r="3" spans="1:19" s="12" customFormat="1" ht="20.25" customHeight="1" x14ac:dyDescent="0.35">
      <c r="A3" s="11"/>
      <c r="C3" s="13"/>
      <c r="D3" s="13"/>
      <c r="E3" s="13"/>
      <c r="F3" s="14"/>
      <c r="G3" s="11"/>
      <c r="H3" s="11"/>
      <c r="I3" s="11"/>
      <c r="J3" s="11"/>
      <c r="K3" s="11"/>
      <c r="L3" s="11"/>
      <c r="M3" s="11"/>
      <c r="N3" s="15"/>
      <c r="O3" s="11"/>
      <c r="P3" s="11"/>
      <c r="Q3" s="11"/>
      <c r="R3" s="11"/>
      <c r="S3" s="11"/>
    </row>
    <row r="4" spans="1:19" s="12" customFormat="1" ht="20.25" customHeight="1" x14ac:dyDescent="0.35">
      <c r="A4" s="11"/>
      <c r="B4" s="16" t="s">
        <v>3</v>
      </c>
      <c r="C4" s="13"/>
      <c r="D4" s="13"/>
      <c r="E4" s="13"/>
      <c r="F4" s="14"/>
      <c r="G4" s="11"/>
      <c r="H4" s="11"/>
      <c r="I4" s="17" t="s">
        <v>32</v>
      </c>
      <c r="J4" s="11"/>
      <c r="K4" s="11"/>
      <c r="L4" s="11"/>
      <c r="M4" s="11"/>
      <c r="N4" s="15"/>
      <c r="O4" s="11"/>
      <c r="P4" s="11"/>
      <c r="Q4" s="11"/>
      <c r="R4" s="11"/>
      <c r="S4" s="11"/>
    </row>
    <row r="5" spans="1:19" s="12" customFormat="1" ht="20.25" customHeight="1" x14ac:dyDescent="0.35">
      <c r="A5" s="18"/>
      <c r="B5" s="19"/>
      <c r="C5" s="20"/>
      <c r="D5" s="11"/>
      <c r="E5" s="11"/>
      <c r="F5" s="11"/>
      <c r="G5" s="11"/>
      <c r="H5" s="11"/>
      <c r="I5" s="21" t="s">
        <v>36</v>
      </c>
      <c r="J5" s="11"/>
      <c r="K5" s="11"/>
      <c r="L5" s="11"/>
      <c r="M5" s="11"/>
      <c r="N5" s="11"/>
      <c r="O5" s="11"/>
      <c r="P5" s="11"/>
      <c r="Q5" s="11"/>
      <c r="R5" s="11"/>
      <c r="S5" s="11"/>
    </row>
    <row r="6" spans="1:19" s="12" customFormat="1" ht="20.25" customHeight="1" x14ac:dyDescent="0.35">
      <c r="A6" s="18"/>
      <c r="B6" s="19" t="s">
        <v>23</v>
      </c>
      <c r="C6" s="20"/>
      <c r="D6" s="11"/>
      <c r="E6" s="11"/>
      <c r="F6" s="11"/>
      <c r="G6" s="11"/>
      <c r="H6" s="11"/>
      <c r="I6" s="22">
        <v>0</v>
      </c>
      <c r="J6" s="11"/>
      <c r="K6" s="11"/>
      <c r="L6" s="11"/>
      <c r="M6" s="11"/>
      <c r="N6" s="11"/>
      <c r="O6" s="11"/>
      <c r="P6" s="11"/>
      <c r="Q6" s="11"/>
      <c r="R6" s="11"/>
      <c r="S6" s="11"/>
    </row>
    <row r="7" spans="1:19" s="12" customFormat="1" ht="20.25" customHeight="1" x14ac:dyDescent="0.35">
      <c r="A7" s="18"/>
      <c r="B7" s="19"/>
      <c r="C7" s="23"/>
      <c r="D7" s="11"/>
      <c r="E7" s="11"/>
      <c r="F7" s="11"/>
      <c r="G7" s="11"/>
      <c r="H7" s="11"/>
      <c r="I7" s="20"/>
      <c r="J7" s="11"/>
      <c r="K7" s="11"/>
      <c r="L7" s="11"/>
      <c r="M7" s="11"/>
      <c r="N7" s="11"/>
      <c r="O7" s="11"/>
      <c r="P7" s="11"/>
      <c r="Q7" s="11"/>
      <c r="R7" s="11"/>
      <c r="S7" s="11"/>
    </row>
    <row r="8" spans="1:19" s="12" customFormat="1" ht="20.25" customHeight="1" x14ac:dyDescent="0.35">
      <c r="A8" s="18"/>
      <c r="B8" s="19" t="s">
        <v>24</v>
      </c>
      <c r="C8" s="23"/>
      <c r="D8" s="11"/>
      <c r="E8" s="11"/>
      <c r="F8" s="11"/>
      <c r="G8" s="11"/>
      <c r="H8" s="11"/>
      <c r="I8" s="22">
        <v>0</v>
      </c>
      <c r="J8" s="11"/>
      <c r="K8" s="11"/>
      <c r="L8" s="11"/>
      <c r="M8" s="11"/>
      <c r="N8" s="11"/>
      <c r="O8" s="11"/>
      <c r="P8" s="11"/>
      <c r="Q8" s="11"/>
      <c r="R8" s="11"/>
      <c r="S8" s="11"/>
    </row>
    <row r="9" spans="1:19" s="12" customFormat="1" ht="20.25" customHeight="1" x14ac:dyDescent="0.35">
      <c r="A9" s="18"/>
      <c r="B9" s="19"/>
      <c r="C9" s="23"/>
      <c r="D9" s="11"/>
      <c r="E9" s="11"/>
      <c r="F9" s="11"/>
      <c r="G9" s="11"/>
      <c r="H9" s="11"/>
      <c r="I9" s="20"/>
      <c r="J9" s="11"/>
      <c r="K9" s="11"/>
      <c r="L9" s="11"/>
      <c r="M9" s="11"/>
      <c r="N9" s="11"/>
      <c r="O9" s="11"/>
      <c r="P9" s="11"/>
      <c r="Q9" s="11"/>
      <c r="R9" s="11"/>
      <c r="S9" s="11"/>
    </row>
    <row r="10" spans="1:19" s="12" customFormat="1" ht="20.25" customHeight="1" x14ac:dyDescent="0.35">
      <c r="A10" s="18"/>
      <c r="B10" s="19" t="s">
        <v>25</v>
      </c>
      <c r="C10" s="23"/>
      <c r="D10" s="11"/>
      <c r="E10" s="11"/>
      <c r="F10" s="11"/>
      <c r="G10" s="11"/>
      <c r="H10" s="11"/>
      <c r="I10" s="23">
        <f>I6-I8</f>
        <v>0</v>
      </c>
      <c r="J10" s="11"/>
      <c r="K10" s="11"/>
      <c r="L10" s="11"/>
      <c r="M10" s="11"/>
      <c r="N10" s="11"/>
      <c r="O10" s="11"/>
      <c r="P10" s="11"/>
      <c r="Q10" s="11"/>
      <c r="R10" s="11"/>
      <c r="S10" s="11"/>
    </row>
    <row r="11" spans="1:19" s="12" customFormat="1" ht="20.25" customHeight="1" x14ac:dyDescent="0.35">
      <c r="A11" s="18"/>
      <c r="B11" s="19"/>
      <c r="C11" s="23"/>
      <c r="D11" s="11"/>
      <c r="E11" s="11"/>
      <c r="F11" s="11"/>
      <c r="G11" s="11"/>
      <c r="H11" s="11"/>
      <c r="I11" s="23"/>
      <c r="J11" s="11"/>
      <c r="K11" s="11"/>
      <c r="L11" s="11"/>
      <c r="M11" s="11"/>
      <c r="N11" s="11"/>
      <c r="O11" s="11"/>
      <c r="P11" s="11"/>
      <c r="Q11" s="11"/>
      <c r="R11" s="11"/>
      <c r="S11" s="11"/>
    </row>
    <row r="12" spans="1:19" s="12" customFormat="1" ht="20.25" customHeight="1" x14ac:dyDescent="0.35">
      <c r="A12" s="18"/>
      <c r="B12" s="19" t="s">
        <v>26</v>
      </c>
      <c r="C12" s="23"/>
      <c r="D12" s="11"/>
      <c r="E12" s="11"/>
      <c r="F12" s="11"/>
      <c r="G12" s="11"/>
      <c r="H12" s="11"/>
      <c r="I12" s="23">
        <f>K27</f>
        <v>0</v>
      </c>
      <c r="J12" s="11"/>
      <c r="K12" s="11"/>
      <c r="L12" s="11"/>
      <c r="M12" s="11"/>
      <c r="N12" s="11"/>
      <c r="O12" s="11"/>
      <c r="P12" s="11"/>
      <c r="Q12" s="11"/>
      <c r="R12" s="11"/>
      <c r="S12" s="11"/>
    </row>
    <row r="13" spans="1:19" s="12" customFormat="1" ht="20.25" customHeight="1" x14ac:dyDescent="0.35">
      <c r="A13" s="18"/>
      <c r="B13" s="19" t="s">
        <v>27</v>
      </c>
      <c r="C13" s="23"/>
      <c r="D13" s="11"/>
      <c r="E13" s="11"/>
      <c r="F13" s="11"/>
      <c r="G13" s="11"/>
      <c r="H13" s="11"/>
      <c r="I13" s="24">
        <v>0</v>
      </c>
      <c r="J13" s="11"/>
      <c r="K13" s="11"/>
      <c r="L13" s="11"/>
      <c r="M13" s="11"/>
      <c r="N13" s="11"/>
      <c r="O13" s="11"/>
      <c r="P13" s="11"/>
      <c r="Q13" s="11"/>
      <c r="R13" s="11"/>
      <c r="S13" s="11"/>
    </row>
    <row r="14" spans="1:19" s="12" customFormat="1" ht="20.25" customHeight="1" x14ac:dyDescent="0.35">
      <c r="A14" s="25"/>
      <c r="B14" s="26" t="s">
        <v>28</v>
      </c>
      <c r="C14" s="23"/>
      <c r="D14" s="11"/>
      <c r="E14" s="11"/>
      <c r="F14" s="11"/>
      <c r="G14" s="11"/>
      <c r="H14" s="11"/>
      <c r="I14" s="20">
        <f>IF(I13&gt;I12,0,I12-I13)</f>
        <v>0</v>
      </c>
      <c r="J14" s="11"/>
      <c r="K14" s="11"/>
      <c r="L14" s="11"/>
      <c r="M14" s="11"/>
      <c r="N14" s="11"/>
      <c r="O14" s="11"/>
      <c r="P14" s="11"/>
      <c r="Q14" s="11"/>
      <c r="R14" s="11"/>
      <c r="S14" s="11"/>
    </row>
    <row r="15" spans="1:19" s="12" customFormat="1" ht="20.25" customHeight="1" x14ac:dyDescent="0.35">
      <c r="A15" s="25"/>
      <c r="B15" s="19" t="s">
        <v>0</v>
      </c>
      <c r="C15" s="23"/>
      <c r="D15" s="11"/>
      <c r="E15" s="11"/>
      <c r="F15" s="11"/>
      <c r="G15" s="11"/>
      <c r="H15" s="11"/>
      <c r="I15" s="23">
        <f>I14*0.03</f>
        <v>0</v>
      </c>
      <c r="J15" s="11"/>
      <c r="K15" s="11"/>
      <c r="L15" s="11"/>
      <c r="M15" s="11"/>
      <c r="N15" s="11"/>
      <c r="O15" s="11"/>
      <c r="P15" s="11"/>
      <c r="Q15" s="11"/>
      <c r="R15" s="11"/>
      <c r="S15" s="11"/>
    </row>
    <row r="16" spans="1:19" s="12" customFormat="1" ht="20.25" customHeight="1" x14ac:dyDescent="0.35">
      <c r="A16" s="25"/>
      <c r="B16" s="26" t="s">
        <v>29</v>
      </c>
      <c r="C16" s="23"/>
      <c r="D16" s="11"/>
      <c r="E16" s="11"/>
      <c r="F16" s="11"/>
      <c r="G16" s="11"/>
      <c r="H16" s="11"/>
      <c r="I16" s="27">
        <f>I14+I15</f>
        <v>0</v>
      </c>
      <c r="J16" s="11"/>
      <c r="K16" s="11"/>
      <c r="L16" s="11"/>
      <c r="M16" s="11"/>
      <c r="N16" s="11"/>
      <c r="O16" s="11"/>
      <c r="P16" s="11"/>
      <c r="Q16" s="11"/>
      <c r="R16" s="11"/>
      <c r="S16" s="11"/>
    </row>
    <row r="17" spans="1:19" s="12" customFormat="1" ht="20.25" customHeight="1" x14ac:dyDescent="0.35">
      <c r="A17" s="25"/>
      <c r="B17" s="28"/>
      <c r="C17" s="29"/>
      <c r="D17" s="11"/>
      <c r="E17" s="11"/>
      <c r="F17" s="11"/>
      <c r="G17" s="11"/>
      <c r="H17" s="11"/>
      <c r="I17" s="11"/>
      <c r="J17" s="11"/>
      <c r="K17" s="11"/>
      <c r="L17" s="11"/>
      <c r="M17" s="11"/>
      <c r="N17" s="11"/>
      <c r="O17" s="11"/>
      <c r="P17" s="11"/>
      <c r="Q17" s="11"/>
      <c r="R17" s="11"/>
      <c r="S17" s="11"/>
    </row>
    <row r="18" spans="1:19" s="12" customFormat="1" ht="20.25" customHeight="1" x14ac:dyDescent="0.35">
      <c r="A18" s="11"/>
      <c r="B18" s="30" t="s">
        <v>37</v>
      </c>
      <c r="C18" s="29"/>
      <c r="D18" s="11"/>
      <c r="E18" s="11"/>
      <c r="F18" s="11"/>
      <c r="G18" s="11"/>
      <c r="H18" s="11"/>
      <c r="I18" s="19"/>
      <c r="J18" s="31"/>
      <c r="K18" s="17"/>
      <c r="L18" s="11"/>
      <c r="M18" s="11"/>
      <c r="N18" s="11"/>
      <c r="O18" s="11"/>
      <c r="P18" s="11"/>
      <c r="Q18" s="11"/>
      <c r="R18" s="11"/>
      <c r="S18" s="11"/>
    </row>
    <row r="19" spans="1:19" s="12" customFormat="1" ht="20.25" customHeight="1" x14ac:dyDescent="0.35">
      <c r="A19" s="11"/>
      <c r="B19" s="70" t="s">
        <v>33</v>
      </c>
      <c r="C19" s="70"/>
      <c r="D19" s="70"/>
      <c r="E19" s="71"/>
      <c r="F19" s="72" t="s">
        <v>21</v>
      </c>
      <c r="G19" s="73"/>
      <c r="H19" s="72" t="s">
        <v>34</v>
      </c>
      <c r="I19" s="73"/>
      <c r="J19" s="74" t="s">
        <v>33</v>
      </c>
      <c r="K19" s="75" t="s">
        <v>35</v>
      </c>
      <c r="L19" s="11"/>
      <c r="M19" s="11"/>
      <c r="N19" s="11"/>
      <c r="O19" s="11"/>
      <c r="P19" s="11"/>
      <c r="Q19" s="11"/>
      <c r="R19" s="11"/>
      <c r="S19" s="11"/>
    </row>
    <row r="20" spans="1:19" s="12" customFormat="1" ht="20.25" customHeight="1" x14ac:dyDescent="0.35">
      <c r="A20" s="11"/>
      <c r="B20" s="70"/>
      <c r="C20" s="70"/>
      <c r="D20" s="70"/>
      <c r="E20" s="71"/>
      <c r="F20" s="72"/>
      <c r="G20" s="73"/>
      <c r="H20" s="72"/>
      <c r="I20" s="73"/>
      <c r="J20" s="74"/>
      <c r="K20" s="75"/>
      <c r="L20" s="11"/>
      <c r="M20" s="11"/>
      <c r="N20" s="11"/>
      <c r="O20" s="11"/>
      <c r="P20" s="11"/>
      <c r="Q20" s="11"/>
      <c r="R20" s="11"/>
      <c r="S20" s="11"/>
    </row>
    <row r="21" spans="1:19" s="12" customFormat="1" ht="20.25" customHeight="1" x14ac:dyDescent="0.35">
      <c r="A21" s="11"/>
      <c r="B21" s="32" t="s">
        <v>12</v>
      </c>
      <c r="C21" s="33">
        <v>0</v>
      </c>
      <c r="D21" s="34" t="s">
        <v>13</v>
      </c>
      <c r="E21" s="35">
        <v>75000</v>
      </c>
      <c r="F21" s="34" t="s">
        <v>14</v>
      </c>
      <c r="G21" s="36">
        <v>0</v>
      </c>
      <c r="H21" s="34" t="s">
        <v>15</v>
      </c>
      <c r="I21" s="37" t="s">
        <v>16</v>
      </c>
      <c r="J21" s="33">
        <f>IF(I10&lt;E21,0,0)</f>
        <v>0</v>
      </c>
      <c r="K21" s="33">
        <v>0</v>
      </c>
      <c r="L21" s="11"/>
      <c r="M21" s="11"/>
      <c r="N21" s="11"/>
      <c r="O21" s="11"/>
      <c r="P21" s="11"/>
      <c r="Q21" s="11"/>
      <c r="R21" s="11"/>
      <c r="S21" s="11"/>
    </row>
    <row r="22" spans="1:19" s="12" customFormat="1" ht="20.25" customHeight="1" x14ac:dyDescent="0.35">
      <c r="A22" s="23"/>
      <c r="B22" s="32" t="s">
        <v>12</v>
      </c>
      <c r="C22" s="33">
        <f>E21+0.01</f>
        <v>75000.009999999995</v>
      </c>
      <c r="D22" s="34" t="s">
        <v>13</v>
      </c>
      <c r="E22" s="35">
        <v>143000</v>
      </c>
      <c r="F22" s="34" t="s">
        <v>14</v>
      </c>
      <c r="G22" s="36">
        <v>0.2</v>
      </c>
      <c r="H22" s="34" t="s">
        <v>15</v>
      </c>
      <c r="I22" s="35">
        <v>15000</v>
      </c>
      <c r="J22" s="33">
        <f>IF(I10&gt;=C22,IF(I10&lt;=E22,I10,0),0)</f>
        <v>0</v>
      </c>
      <c r="K22" s="33">
        <f>IF(J22&gt;0,(J22*G22)-I22,0)</f>
        <v>0</v>
      </c>
      <c r="L22" s="11"/>
      <c r="M22" s="11"/>
      <c r="N22" s="11"/>
      <c r="O22" s="11"/>
      <c r="P22" s="11"/>
      <c r="Q22" s="11"/>
      <c r="R22" s="11"/>
      <c r="S22" s="11"/>
    </row>
    <row r="23" spans="1:19" s="12" customFormat="1" ht="20.25" customHeight="1" x14ac:dyDescent="0.35">
      <c r="A23" s="23"/>
      <c r="B23" s="32" t="s">
        <v>12</v>
      </c>
      <c r="C23" s="33">
        <f t="shared" ref="C23:C26" si="0">E22+0.01</f>
        <v>143000.01</v>
      </c>
      <c r="D23" s="34" t="s">
        <v>13</v>
      </c>
      <c r="E23" s="35">
        <v>260000</v>
      </c>
      <c r="F23" s="34" t="s">
        <v>14</v>
      </c>
      <c r="G23" s="36">
        <v>0.25</v>
      </c>
      <c r="H23" s="34" t="s">
        <v>15</v>
      </c>
      <c r="I23" s="35">
        <v>22150</v>
      </c>
      <c r="J23" s="33">
        <f>IF(I10&gt;=C23,IF(I10&lt;=E23,I10,0),0)</f>
        <v>0</v>
      </c>
      <c r="K23" s="33">
        <f>IF(J23&gt;0,(J23*G23)-I23,0)</f>
        <v>0</v>
      </c>
      <c r="L23" s="11"/>
      <c r="M23" s="11"/>
      <c r="N23" s="11"/>
      <c r="O23" s="11"/>
      <c r="P23" s="11"/>
      <c r="Q23" s="11"/>
      <c r="R23" s="11"/>
      <c r="S23" s="11"/>
    </row>
    <row r="24" spans="1:19" s="12" customFormat="1" ht="20.25" customHeight="1" x14ac:dyDescent="0.35">
      <c r="A24" s="23"/>
      <c r="B24" s="32" t="s">
        <v>12</v>
      </c>
      <c r="C24" s="33">
        <f t="shared" si="0"/>
        <v>260000.01</v>
      </c>
      <c r="D24" s="34" t="s">
        <v>13</v>
      </c>
      <c r="E24" s="35">
        <v>480000</v>
      </c>
      <c r="F24" s="34" t="s">
        <v>14</v>
      </c>
      <c r="G24" s="36">
        <v>0.3</v>
      </c>
      <c r="H24" s="34" t="s">
        <v>15</v>
      </c>
      <c r="I24" s="35">
        <v>35150</v>
      </c>
      <c r="J24" s="33">
        <f>IF(I10&gt;=C24,IF(I10&lt;=E24,I10,0),0)</f>
        <v>0</v>
      </c>
      <c r="K24" s="33">
        <f>IF(J24&gt;0,(J24*G24)-I24,0)</f>
        <v>0</v>
      </c>
      <c r="L24" s="11"/>
      <c r="M24" s="11"/>
      <c r="N24" s="11"/>
      <c r="O24" s="11"/>
      <c r="P24" s="11"/>
      <c r="Q24" s="11"/>
      <c r="R24" s="11"/>
      <c r="S24" s="11"/>
    </row>
    <row r="25" spans="1:19" s="12" customFormat="1" ht="20.25" customHeight="1" x14ac:dyDescent="0.35">
      <c r="A25" s="23"/>
      <c r="B25" s="32" t="s">
        <v>12</v>
      </c>
      <c r="C25" s="33">
        <f t="shared" si="0"/>
        <v>480000.01</v>
      </c>
      <c r="D25" s="34" t="s">
        <v>13</v>
      </c>
      <c r="E25" s="35">
        <v>1000000</v>
      </c>
      <c r="F25" s="34" t="s">
        <v>14</v>
      </c>
      <c r="G25" s="36">
        <v>0.35</v>
      </c>
      <c r="H25" s="34" t="s">
        <v>15</v>
      </c>
      <c r="I25" s="35">
        <v>59150</v>
      </c>
      <c r="J25" s="33">
        <f>IF(I10&gt;=C25,IF(I10&lt;=E25,I10,0),0)</f>
        <v>0</v>
      </c>
      <c r="K25" s="33">
        <f>IF(J25&gt;0,(J25*G25)-I25,0)</f>
        <v>0</v>
      </c>
      <c r="L25" s="11"/>
      <c r="M25" s="11"/>
      <c r="N25" s="11"/>
      <c r="O25" s="11"/>
      <c r="P25" s="11"/>
      <c r="Q25" s="11"/>
      <c r="R25" s="11"/>
      <c r="S25" s="11"/>
    </row>
    <row r="26" spans="1:19" s="12" customFormat="1" ht="20.25" customHeight="1" x14ac:dyDescent="0.35">
      <c r="A26" s="23"/>
      <c r="B26" s="32" t="s">
        <v>12</v>
      </c>
      <c r="C26" s="33">
        <f t="shared" si="0"/>
        <v>1000000.01</v>
      </c>
      <c r="D26" s="68" t="s">
        <v>17</v>
      </c>
      <c r="E26" s="68"/>
      <c r="F26" s="34" t="s">
        <v>14</v>
      </c>
      <c r="G26" s="36">
        <v>0.4</v>
      </c>
      <c r="H26" s="34" t="s">
        <v>15</v>
      </c>
      <c r="I26" s="35">
        <v>109150</v>
      </c>
      <c r="J26" s="33">
        <f>IF(I10&gt;=C26,I10,0)</f>
        <v>0</v>
      </c>
      <c r="K26" s="33">
        <f>IF(J26&gt;0,(J26*G26)-I26,0)</f>
        <v>0</v>
      </c>
      <c r="L26" s="11"/>
      <c r="M26" s="11"/>
      <c r="N26" s="11"/>
      <c r="O26" s="11"/>
      <c r="P26" s="11"/>
      <c r="Q26" s="11"/>
      <c r="R26" s="11"/>
      <c r="S26" s="11"/>
    </row>
    <row r="27" spans="1:19" s="12" customFormat="1" ht="20.25" customHeight="1" x14ac:dyDescent="0.35">
      <c r="A27" s="23"/>
      <c r="B27" s="29"/>
      <c r="C27" s="23"/>
      <c r="D27" s="11"/>
      <c r="E27" s="11"/>
      <c r="F27" s="11"/>
      <c r="G27" s="38"/>
      <c r="H27" s="11"/>
      <c r="I27" s="11"/>
      <c r="J27" s="39">
        <f>SUM(J21:J26)</f>
        <v>0</v>
      </c>
      <c r="K27" s="39">
        <f>SUM(K21:K26)</f>
        <v>0</v>
      </c>
      <c r="L27" s="11"/>
      <c r="M27" s="11"/>
      <c r="N27" s="40"/>
      <c r="O27" s="11"/>
      <c r="P27" s="11"/>
      <c r="Q27" s="11"/>
      <c r="R27" s="11"/>
      <c r="S27" s="11"/>
    </row>
    <row r="28" spans="1:19" s="12" customFormat="1" ht="20.25" customHeight="1" x14ac:dyDescent="0.35">
      <c r="A28" s="23"/>
      <c r="B28" s="29"/>
      <c r="C28" s="23"/>
      <c r="D28" s="11"/>
      <c r="E28" s="11"/>
      <c r="F28" s="11"/>
      <c r="G28" s="11"/>
      <c r="H28" s="11"/>
      <c r="I28" s="11"/>
      <c r="J28" s="41"/>
      <c r="K28" s="41"/>
      <c r="L28" s="11"/>
      <c r="M28" s="11"/>
      <c r="N28" s="40"/>
      <c r="O28" s="11"/>
      <c r="P28" s="11"/>
      <c r="Q28" s="11"/>
      <c r="R28" s="11"/>
      <c r="S28" s="11"/>
    </row>
    <row r="29" spans="1:19" s="44" customFormat="1" ht="11.5" x14ac:dyDescent="0.25">
      <c r="B29" s="45" t="s">
        <v>38</v>
      </c>
      <c r="C29" s="46"/>
      <c r="D29" s="47"/>
      <c r="E29" s="46"/>
      <c r="F29" s="48"/>
    </row>
    <row r="30" spans="1:19" s="44" customFormat="1" ht="22.25" customHeight="1" x14ac:dyDescent="0.2">
      <c r="B30" s="69" t="s">
        <v>39</v>
      </c>
      <c r="C30" s="69"/>
      <c r="D30" s="69"/>
      <c r="E30" s="69"/>
      <c r="F30" s="69"/>
    </row>
    <row r="31" spans="1:19" s="44" customFormat="1" ht="11.5" x14ac:dyDescent="0.25">
      <c r="B31" s="45" t="s">
        <v>40</v>
      </c>
      <c r="C31" s="46"/>
      <c r="D31" s="47"/>
      <c r="E31" s="46"/>
      <c r="F31" s="48"/>
    </row>
    <row r="32" spans="1:19" s="44" customFormat="1" ht="11.5" x14ac:dyDescent="0.25">
      <c r="B32" s="45" t="s">
        <v>41</v>
      </c>
      <c r="C32" s="46"/>
      <c r="D32" s="47"/>
      <c r="E32" s="46"/>
      <c r="F32" s="48"/>
    </row>
    <row r="33" spans="2:6" s="44" customFormat="1" ht="11.5" x14ac:dyDescent="0.25">
      <c r="B33" s="45" t="s">
        <v>42</v>
      </c>
      <c r="C33" s="46"/>
      <c r="D33" s="47"/>
      <c r="E33" s="46"/>
      <c r="F33" s="48"/>
    </row>
  </sheetData>
  <sheetProtection algorithmName="SHA-512" hashValue="JxHsBStzMI+z+ez/dsJe41RC8RRANmn4/4EjJCfR0T84q8UsBJMt74PihPOgDwQ/kezqqTj8OTE3KnRvlUF31Q==" saltValue="zpwX2olPg2eqAKRNgDBk6A==" spinCount="100000" sheet="1" objects="1" scenarios="1" selectLockedCells="1"/>
  <mergeCells count="7">
    <mergeCell ref="J19:J20"/>
    <mergeCell ref="K19:K20"/>
    <mergeCell ref="D26:E26"/>
    <mergeCell ref="B30:F30"/>
    <mergeCell ref="B19:E20"/>
    <mergeCell ref="F19:G20"/>
    <mergeCell ref="H19:I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S65"/>
  <sheetViews>
    <sheetView showGridLines="0" showRowColHeaders="0" tabSelected="1" workbookViewId="0">
      <selection activeCell="I11" sqref="I11"/>
    </sheetView>
  </sheetViews>
  <sheetFormatPr defaultRowHeight="14" x14ac:dyDescent="0.3"/>
  <cols>
    <col min="1" max="1" width="4.7265625" style="42" customWidth="1"/>
    <col min="2" max="2" width="7.54296875" style="43" customWidth="1"/>
    <col min="3" max="3" width="13.08984375" style="42" customWidth="1"/>
    <col min="4" max="4" width="7.90625" style="4" customWidth="1"/>
    <col min="5" max="5" width="13" style="4" customWidth="1"/>
    <col min="6" max="6" width="16.54296875" style="4" customWidth="1"/>
    <col min="7" max="7" width="13.36328125" style="4" customWidth="1"/>
    <col min="8" max="8" width="9.08984375" style="4" customWidth="1"/>
    <col min="9" max="9" width="16" style="4" customWidth="1"/>
    <col min="10" max="10" width="15.36328125" style="4" customWidth="1"/>
    <col min="11" max="11" width="15" style="4" customWidth="1"/>
    <col min="12" max="13" width="8.7265625" style="4"/>
    <col min="14" max="14" width="11.08984375" style="4" customWidth="1"/>
    <col min="15" max="16384" width="8.7265625" style="4"/>
  </cols>
  <sheetData>
    <row r="1" spans="1:19" ht="50" customHeight="1" x14ac:dyDescent="0.3">
      <c r="A1" s="1"/>
      <c r="B1" s="2"/>
      <c r="C1" s="1"/>
      <c r="D1" s="1"/>
      <c r="E1" s="1"/>
      <c r="F1" s="3"/>
      <c r="G1" s="1"/>
      <c r="H1" s="1"/>
      <c r="I1" s="1"/>
      <c r="J1" s="1"/>
      <c r="K1" s="1"/>
      <c r="L1" s="1"/>
      <c r="M1" s="1"/>
      <c r="N1" s="1"/>
      <c r="O1" s="1"/>
      <c r="P1" s="1"/>
      <c r="Q1" s="1"/>
      <c r="R1" s="1"/>
      <c r="S1" s="1"/>
    </row>
    <row r="2" spans="1:19" ht="30" customHeight="1" x14ac:dyDescent="0.5">
      <c r="A2" s="1"/>
      <c r="B2" s="5" t="s">
        <v>52</v>
      </c>
      <c r="C2" s="6"/>
      <c r="D2" s="6"/>
      <c r="E2" s="6"/>
      <c r="F2" s="9"/>
      <c r="G2" s="1"/>
      <c r="H2" s="1"/>
      <c r="I2" s="9" t="s">
        <v>4</v>
      </c>
      <c r="J2" s="1"/>
      <c r="K2" s="1"/>
      <c r="L2" s="1"/>
      <c r="M2" s="1"/>
      <c r="N2" s="10"/>
      <c r="O2" s="1"/>
      <c r="P2" s="1"/>
      <c r="Q2" s="1"/>
      <c r="R2" s="1"/>
      <c r="S2" s="1"/>
    </row>
    <row r="3" spans="1:19" s="12" customFormat="1" ht="20.25" customHeight="1" x14ac:dyDescent="0.35">
      <c r="A3" s="11"/>
      <c r="B3" s="49"/>
      <c r="C3" s="11"/>
      <c r="D3" s="11"/>
      <c r="E3" s="11"/>
      <c r="F3" s="14"/>
      <c r="G3" s="11"/>
      <c r="H3" s="11"/>
      <c r="I3" s="11"/>
      <c r="J3" s="11"/>
      <c r="K3" s="11"/>
      <c r="L3" s="11"/>
      <c r="M3" s="11"/>
      <c r="N3" s="50"/>
      <c r="O3" s="11"/>
      <c r="P3" s="11"/>
      <c r="Q3" s="11"/>
      <c r="R3" s="11"/>
      <c r="S3" s="11"/>
    </row>
    <row r="4" spans="1:19" s="12" customFormat="1" ht="20.25" customHeight="1" x14ac:dyDescent="0.35">
      <c r="A4" s="11"/>
      <c r="B4" s="16" t="s">
        <v>3</v>
      </c>
      <c r="C4" s="13"/>
      <c r="D4" s="13"/>
      <c r="E4" s="13"/>
      <c r="F4" s="14"/>
      <c r="G4" s="11"/>
      <c r="H4" s="11"/>
      <c r="I4" s="11"/>
      <c r="J4" s="11"/>
      <c r="K4" s="11"/>
      <c r="L4" s="11"/>
      <c r="M4" s="11"/>
      <c r="N4" s="15"/>
      <c r="O4" s="11"/>
      <c r="P4" s="11"/>
      <c r="Q4" s="11"/>
      <c r="R4" s="11"/>
      <c r="S4" s="11"/>
    </row>
    <row r="5" spans="1:19" s="12" customFormat="1" ht="20.25" customHeight="1" x14ac:dyDescent="0.35">
      <c r="A5" s="11"/>
      <c r="B5" s="51" t="s">
        <v>31</v>
      </c>
      <c r="C5" s="13"/>
      <c r="D5" s="13"/>
      <c r="E5" s="13"/>
      <c r="F5" s="14"/>
      <c r="G5" s="11"/>
      <c r="H5" s="11"/>
      <c r="I5" s="52">
        <v>1</v>
      </c>
      <c r="J5" s="53"/>
      <c r="K5" s="11"/>
      <c r="L5" s="11"/>
      <c r="M5" s="11"/>
      <c r="N5" s="15"/>
      <c r="O5" s="11"/>
      <c r="P5" s="11"/>
      <c r="Q5" s="11"/>
      <c r="R5" s="11"/>
      <c r="S5" s="11"/>
    </row>
    <row r="6" spans="1:19" s="12" customFormat="1" ht="3.5" customHeight="1" x14ac:dyDescent="0.35">
      <c r="A6" s="11"/>
      <c r="B6" s="51"/>
      <c r="C6" s="13"/>
      <c r="D6" s="13"/>
      <c r="E6" s="13"/>
      <c r="F6" s="14"/>
      <c r="G6" s="11"/>
      <c r="H6" s="11"/>
      <c r="I6" s="54"/>
      <c r="J6" s="53"/>
      <c r="K6" s="11"/>
      <c r="L6" s="11"/>
      <c r="M6" s="11"/>
      <c r="N6" s="15"/>
      <c r="O6" s="11"/>
      <c r="P6" s="11"/>
      <c r="Q6" s="11"/>
      <c r="R6" s="11"/>
      <c r="S6" s="11"/>
    </row>
    <row r="7" spans="1:19" s="12" customFormat="1" ht="20.25" customHeight="1" x14ac:dyDescent="0.35">
      <c r="A7" s="11"/>
      <c r="B7" s="51" t="s">
        <v>30</v>
      </c>
      <c r="C7" s="13"/>
      <c r="D7" s="13"/>
      <c r="E7" s="13"/>
      <c r="F7" s="14"/>
      <c r="G7" s="11"/>
      <c r="H7" s="11"/>
      <c r="I7" s="55">
        <v>5</v>
      </c>
      <c r="J7" s="53"/>
      <c r="K7" s="11"/>
      <c r="L7" s="11"/>
      <c r="M7" s="11"/>
      <c r="N7" s="15"/>
      <c r="O7" s="11"/>
      <c r="P7" s="11"/>
      <c r="Q7" s="11"/>
      <c r="R7" s="11"/>
      <c r="S7" s="11"/>
    </row>
    <row r="8" spans="1:19" s="12" customFormat="1" ht="11.5" customHeight="1" x14ac:dyDescent="0.35">
      <c r="A8" s="11"/>
      <c r="B8" s="51"/>
      <c r="C8" s="13"/>
      <c r="D8" s="13"/>
      <c r="E8" s="13"/>
      <c r="F8" s="14"/>
      <c r="G8" s="11"/>
      <c r="H8" s="11"/>
      <c r="I8" s="55"/>
      <c r="J8" s="11"/>
      <c r="K8" s="11"/>
      <c r="L8" s="11"/>
      <c r="M8" s="11"/>
      <c r="N8" s="15"/>
      <c r="O8" s="11"/>
      <c r="P8" s="11"/>
      <c r="Q8" s="11"/>
      <c r="R8" s="11"/>
      <c r="S8" s="11"/>
    </row>
    <row r="9" spans="1:19" s="12" customFormat="1" ht="20.25" customHeight="1" x14ac:dyDescent="0.35">
      <c r="A9" s="11"/>
      <c r="B9" s="16"/>
      <c r="C9" s="13"/>
      <c r="D9" s="13"/>
      <c r="E9" s="13"/>
      <c r="F9" s="14"/>
      <c r="G9" s="11"/>
      <c r="H9" s="11"/>
      <c r="I9" s="17" t="s">
        <v>32</v>
      </c>
      <c r="J9" s="11"/>
      <c r="K9" s="11"/>
      <c r="L9" s="11"/>
      <c r="M9" s="11"/>
      <c r="N9" s="15"/>
      <c r="O9" s="11"/>
      <c r="P9" s="11"/>
      <c r="Q9" s="11"/>
      <c r="R9" s="11"/>
      <c r="S9" s="11"/>
    </row>
    <row r="10" spans="1:19" s="12" customFormat="1" ht="20.25" customHeight="1" x14ac:dyDescent="0.35">
      <c r="A10" s="18"/>
      <c r="B10" s="19"/>
      <c r="C10" s="20"/>
      <c r="D10" s="11"/>
      <c r="E10" s="11"/>
      <c r="F10" s="11"/>
      <c r="G10" s="11"/>
      <c r="H10" s="11"/>
      <c r="I10" s="21" t="s">
        <v>5</v>
      </c>
      <c r="J10" s="11"/>
      <c r="K10" s="11"/>
      <c r="L10" s="11"/>
      <c r="M10" s="11"/>
      <c r="N10" s="11"/>
      <c r="O10" s="11"/>
      <c r="P10" s="11"/>
      <c r="Q10" s="11"/>
      <c r="R10" s="11"/>
      <c r="S10" s="11"/>
    </row>
    <row r="11" spans="1:19" s="12" customFormat="1" ht="20.25" customHeight="1" x14ac:dyDescent="0.35">
      <c r="A11" s="18"/>
      <c r="B11" s="19" t="s">
        <v>23</v>
      </c>
      <c r="C11" s="20"/>
      <c r="D11" s="11"/>
      <c r="E11" s="11"/>
      <c r="F11" s="11"/>
      <c r="G11" s="11"/>
      <c r="H11" s="11"/>
      <c r="I11" s="22">
        <v>0</v>
      </c>
      <c r="J11" s="11"/>
      <c r="K11" s="11"/>
      <c r="L11" s="11"/>
      <c r="M11" s="11"/>
      <c r="N11" s="11"/>
      <c r="O11" s="11"/>
      <c r="P11" s="11"/>
      <c r="Q11" s="11"/>
      <c r="R11" s="11"/>
      <c r="S11" s="11"/>
    </row>
    <row r="12" spans="1:19" s="12" customFormat="1" ht="20.25" customHeight="1" x14ac:dyDescent="0.35">
      <c r="A12" s="18"/>
      <c r="B12" s="19" t="s">
        <v>43</v>
      </c>
      <c r="C12" s="23"/>
      <c r="D12" s="11"/>
      <c r="E12" s="11"/>
      <c r="F12" s="11"/>
      <c r="G12" s="11"/>
      <c r="H12" s="11"/>
      <c r="I12" s="56">
        <v>0</v>
      </c>
      <c r="J12" s="11"/>
      <c r="K12" s="11"/>
      <c r="L12" s="11"/>
      <c r="M12" s="11"/>
      <c r="N12" s="11"/>
      <c r="O12" s="11"/>
      <c r="P12" s="11"/>
      <c r="Q12" s="11"/>
      <c r="R12" s="11"/>
      <c r="S12" s="11"/>
    </row>
    <row r="13" spans="1:19" s="12" customFormat="1" ht="20.25" customHeight="1" x14ac:dyDescent="0.35">
      <c r="A13" s="25"/>
      <c r="B13" s="26" t="s">
        <v>7</v>
      </c>
      <c r="C13" s="23"/>
      <c r="D13" s="11"/>
      <c r="E13" s="11"/>
      <c r="F13" s="11"/>
      <c r="G13" s="11"/>
      <c r="H13" s="11"/>
      <c r="I13" s="57">
        <f>SUM(I11:I12)</f>
        <v>0</v>
      </c>
      <c r="J13" s="11"/>
      <c r="K13" s="11"/>
      <c r="L13" s="11"/>
      <c r="M13" s="11"/>
      <c r="N13" s="11"/>
      <c r="O13" s="11"/>
      <c r="P13" s="11"/>
      <c r="Q13" s="11"/>
      <c r="R13" s="11"/>
      <c r="S13" s="11"/>
    </row>
    <row r="14" spans="1:19" s="12" customFormat="1" ht="20.25" customHeight="1" x14ac:dyDescent="0.35">
      <c r="A14" s="18"/>
      <c r="B14" s="19"/>
      <c r="C14" s="23"/>
      <c r="D14" s="11"/>
      <c r="E14" s="11"/>
      <c r="F14" s="11"/>
      <c r="G14" s="11"/>
      <c r="H14" s="11"/>
      <c r="I14" s="20"/>
      <c r="J14" s="11"/>
      <c r="K14" s="11"/>
      <c r="L14" s="11"/>
      <c r="M14" s="11"/>
      <c r="N14" s="11"/>
      <c r="O14" s="11"/>
      <c r="P14" s="11"/>
      <c r="Q14" s="11"/>
      <c r="R14" s="11"/>
      <c r="S14" s="11"/>
    </row>
    <row r="15" spans="1:19" s="12" customFormat="1" ht="20.25" customHeight="1" x14ac:dyDescent="0.35">
      <c r="A15" s="18"/>
      <c r="B15" s="19" t="s">
        <v>24</v>
      </c>
      <c r="C15" s="23"/>
      <c r="D15" s="11"/>
      <c r="E15" s="11"/>
      <c r="F15" s="11"/>
      <c r="G15" s="11"/>
      <c r="H15" s="11"/>
      <c r="I15" s="22">
        <v>0</v>
      </c>
      <c r="J15" s="11"/>
      <c r="K15" s="11"/>
      <c r="L15" s="11"/>
      <c r="M15" s="11"/>
      <c r="N15" s="11"/>
      <c r="O15" s="11"/>
      <c r="P15" s="11"/>
      <c r="Q15" s="11"/>
      <c r="R15" s="11"/>
      <c r="S15" s="11"/>
    </row>
    <row r="16" spans="1:19" s="12" customFormat="1" ht="20.25" customHeight="1" x14ac:dyDescent="0.35">
      <c r="A16" s="18"/>
      <c r="B16" s="26" t="s">
        <v>6</v>
      </c>
      <c r="C16" s="23"/>
      <c r="D16" s="11"/>
      <c r="E16" s="11"/>
      <c r="F16" s="11"/>
      <c r="G16" s="11"/>
      <c r="H16" s="11"/>
      <c r="I16" s="57">
        <f>SUM(I15:I15)</f>
        <v>0</v>
      </c>
      <c r="J16" s="11"/>
      <c r="K16" s="11"/>
      <c r="L16" s="11"/>
      <c r="M16" s="11"/>
      <c r="N16" s="11"/>
      <c r="O16" s="11"/>
      <c r="P16" s="11"/>
      <c r="Q16" s="11"/>
      <c r="R16" s="11"/>
      <c r="S16" s="11"/>
    </row>
    <row r="17" spans="1:19" s="12" customFormat="1" ht="20.25" customHeight="1" x14ac:dyDescent="0.35">
      <c r="A17" s="18"/>
      <c r="B17" s="19"/>
      <c r="C17" s="23"/>
      <c r="D17" s="11"/>
      <c r="E17" s="11"/>
      <c r="F17" s="11"/>
      <c r="G17" s="11"/>
      <c r="H17" s="11"/>
      <c r="I17" s="20"/>
      <c r="J17" s="11"/>
      <c r="K17" s="11"/>
      <c r="L17" s="11"/>
      <c r="M17" s="11"/>
      <c r="N17" s="11"/>
      <c r="O17" s="11"/>
      <c r="P17" s="11"/>
      <c r="Q17" s="11"/>
      <c r="R17" s="11"/>
      <c r="S17" s="11"/>
    </row>
    <row r="18" spans="1:19" s="12" customFormat="1" ht="20.25" customHeight="1" x14ac:dyDescent="0.35">
      <c r="A18" s="18"/>
      <c r="B18" s="19" t="s">
        <v>8</v>
      </c>
      <c r="C18" s="23"/>
      <c r="D18" s="11"/>
      <c r="E18" s="11"/>
      <c r="F18" s="11"/>
      <c r="G18" s="11"/>
      <c r="H18" s="11"/>
      <c r="I18" s="23">
        <f>I13-I16-I12</f>
        <v>0</v>
      </c>
      <c r="J18" s="11"/>
      <c r="K18" s="11"/>
      <c r="L18" s="11"/>
      <c r="M18" s="11"/>
      <c r="N18" s="11"/>
      <c r="O18" s="11"/>
      <c r="P18" s="11"/>
      <c r="Q18" s="11"/>
      <c r="R18" s="11"/>
      <c r="S18" s="11"/>
    </row>
    <row r="19" spans="1:19" s="12" customFormat="1" ht="20.25" customHeight="1" x14ac:dyDescent="0.35">
      <c r="A19" s="18"/>
      <c r="B19" s="26" t="s">
        <v>44</v>
      </c>
      <c r="C19" s="20"/>
      <c r="D19" s="58"/>
      <c r="E19" s="58"/>
      <c r="F19" s="58"/>
      <c r="G19" s="58"/>
      <c r="H19" s="58"/>
      <c r="I19" s="20">
        <f>I18*I7/I5</f>
        <v>0</v>
      </c>
      <c r="J19" s="11"/>
      <c r="K19" s="11"/>
      <c r="L19" s="11"/>
      <c r="M19" s="11"/>
      <c r="N19" s="11"/>
      <c r="O19" s="11"/>
      <c r="P19" s="11"/>
      <c r="Q19" s="11"/>
      <c r="R19" s="11"/>
      <c r="S19" s="11"/>
    </row>
    <row r="20" spans="1:19" s="12" customFormat="1" ht="20.25" customHeight="1" x14ac:dyDescent="0.35">
      <c r="A20" s="18"/>
      <c r="B20" s="19"/>
      <c r="C20" s="23"/>
      <c r="D20" s="11"/>
      <c r="E20" s="11"/>
      <c r="F20" s="11"/>
      <c r="G20" s="11"/>
      <c r="H20" s="11"/>
      <c r="I20" s="23"/>
      <c r="J20" s="11"/>
      <c r="K20" s="11"/>
      <c r="L20" s="11"/>
      <c r="M20" s="11"/>
      <c r="N20" s="11"/>
      <c r="O20" s="11"/>
      <c r="P20" s="11"/>
      <c r="Q20" s="11"/>
      <c r="R20" s="11"/>
      <c r="S20" s="11"/>
    </row>
    <row r="21" spans="1:19" s="12" customFormat="1" ht="20.25" customHeight="1" x14ac:dyDescent="0.35">
      <c r="A21" s="18"/>
      <c r="B21" s="19" t="s">
        <v>9</v>
      </c>
      <c r="C21" s="23"/>
      <c r="D21" s="11"/>
      <c r="E21" s="11"/>
      <c r="F21" s="11"/>
      <c r="G21" s="11"/>
      <c r="H21" s="11"/>
      <c r="I21" s="23">
        <f>I12</f>
        <v>0</v>
      </c>
      <c r="J21" s="11"/>
      <c r="K21" s="11"/>
      <c r="L21" s="11"/>
      <c r="M21" s="11"/>
      <c r="N21" s="11"/>
      <c r="O21" s="11"/>
      <c r="P21" s="11"/>
      <c r="Q21" s="11"/>
      <c r="R21" s="11"/>
      <c r="S21" s="11"/>
    </row>
    <row r="22" spans="1:19" s="12" customFormat="1" ht="20.25" customHeight="1" x14ac:dyDescent="0.35">
      <c r="A22" s="18"/>
      <c r="B22" s="26" t="s">
        <v>45</v>
      </c>
      <c r="C22" s="20"/>
      <c r="D22" s="58"/>
      <c r="E22" s="58"/>
      <c r="F22" s="58"/>
      <c r="G22" s="58"/>
      <c r="H22" s="58"/>
      <c r="I22" s="20">
        <f>I19+I21</f>
        <v>0</v>
      </c>
      <c r="J22" s="11"/>
      <c r="K22" s="11"/>
      <c r="L22" s="11"/>
      <c r="M22" s="11"/>
      <c r="N22" s="11"/>
      <c r="O22" s="11"/>
      <c r="P22" s="11"/>
      <c r="Q22" s="11"/>
      <c r="R22" s="11"/>
      <c r="S22" s="11"/>
    </row>
    <row r="23" spans="1:19" s="12" customFormat="1" ht="20.25" customHeight="1" x14ac:dyDescent="0.35">
      <c r="A23" s="18"/>
      <c r="B23" s="19"/>
      <c r="C23" s="23"/>
      <c r="D23" s="11"/>
      <c r="E23" s="11"/>
      <c r="F23" s="11"/>
      <c r="G23" s="11"/>
      <c r="H23" s="11"/>
      <c r="I23" s="23"/>
      <c r="J23" s="11"/>
      <c r="K23" s="11"/>
      <c r="L23" s="11"/>
      <c r="M23" s="11"/>
      <c r="N23" s="11"/>
      <c r="O23" s="11"/>
      <c r="P23" s="11"/>
      <c r="Q23" s="11"/>
      <c r="R23" s="11"/>
      <c r="S23" s="11"/>
    </row>
    <row r="24" spans="1:19" s="12" customFormat="1" ht="20.25" customHeight="1" x14ac:dyDescent="0.35">
      <c r="A24" s="25"/>
      <c r="B24" s="19" t="s">
        <v>46</v>
      </c>
      <c r="C24" s="23"/>
      <c r="D24" s="11"/>
      <c r="E24" s="11"/>
      <c r="F24" s="11"/>
      <c r="G24" s="11"/>
      <c r="H24" s="11"/>
      <c r="I24" s="59">
        <f>K59</f>
        <v>0</v>
      </c>
      <c r="J24" s="11"/>
      <c r="K24" s="11"/>
      <c r="L24" s="11"/>
      <c r="M24" s="11"/>
      <c r="N24" s="11"/>
      <c r="O24" s="11"/>
      <c r="P24" s="11"/>
      <c r="Q24" s="11"/>
      <c r="R24" s="11"/>
      <c r="S24" s="11"/>
    </row>
    <row r="25" spans="1:19" s="12" customFormat="1" ht="20.25" customHeight="1" x14ac:dyDescent="0.35">
      <c r="A25" s="25"/>
      <c r="B25" s="19" t="s">
        <v>47</v>
      </c>
      <c r="C25" s="23"/>
      <c r="D25" s="11"/>
      <c r="E25" s="11"/>
      <c r="F25" s="11"/>
      <c r="G25" s="11"/>
      <c r="H25" s="11"/>
      <c r="I25" s="59">
        <f>K48</f>
        <v>0</v>
      </c>
      <c r="J25" s="11"/>
      <c r="K25" s="11"/>
      <c r="L25" s="11"/>
      <c r="M25" s="11"/>
      <c r="N25" s="11"/>
      <c r="O25" s="11"/>
      <c r="P25" s="11"/>
      <c r="Q25" s="11"/>
      <c r="R25" s="11"/>
      <c r="S25" s="11"/>
    </row>
    <row r="26" spans="1:19" s="12" customFormat="1" ht="20.25" customHeight="1" x14ac:dyDescent="0.35">
      <c r="A26" s="25"/>
      <c r="B26" s="26" t="s">
        <v>10</v>
      </c>
      <c r="C26" s="23"/>
      <c r="D26" s="11"/>
      <c r="E26" s="11"/>
      <c r="F26" s="11"/>
      <c r="G26" s="11"/>
      <c r="H26" s="11"/>
      <c r="I26" s="57">
        <f>I24-I25</f>
        <v>0</v>
      </c>
      <c r="J26" s="11"/>
      <c r="K26" s="11"/>
      <c r="L26" s="11"/>
      <c r="M26" s="11"/>
      <c r="N26" s="11"/>
      <c r="O26" s="11"/>
      <c r="P26" s="11"/>
      <c r="Q26" s="11"/>
      <c r="R26" s="11"/>
      <c r="S26" s="11"/>
    </row>
    <row r="27" spans="1:19" s="12" customFormat="1" ht="20.25" customHeight="1" x14ac:dyDescent="0.35">
      <c r="A27" s="18"/>
      <c r="B27" s="19"/>
      <c r="C27" s="23"/>
      <c r="D27" s="11"/>
      <c r="E27" s="11"/>
      <c r="F27" s="11"/>
      <c r="G27" s="11"/>
      <c r="H27" s="11"/>
      <c r="I27" s="23"/>
      <c r="J27" s="11"/>
      <c r="K27" s="11"/>
      <c r="L27" s="11"/>
      <c r="M27" s="11"/>
      <c r="N27" s="11"/>
      <c r="O27" s="11"/>
      <c r="P27" s="11"/>
      <c r="Q27" s="11"/>
      <c r="R27" s="11"/>
      <c r="S27" s="11"/>
    </row>
    <row r="28" spans="1:19" s="12" customFormat="1" ht="20.25" customHeight="1" x14ac:dyDescent="0.35">
      <c r="A28" s="18"/>
      <c r="B28" s="19" t="s">
        <v>48</v>
      </c>
      <c r="C28" s="23"/>
      <c r="D28" s="11"/>
      <c r="E28" s="11"/>
      <c r="F28" s="11"/>
      <c r="G28" s="11"/>
      <c r="H28" s="11"/>
      <c r="I28" s="23">
        <f>I25/I7*I5</f>
        <v>0</v>
      </c>
      <c r="J28" s="11"/>
      <c r="K28" s="11"/>
      <c r="L28" s="11"/>
      <c r="M28" s="11"/>
      <c r="N28" s="11"/>
      <c r="O28" s="11"/>
      <c r="P28" s="11"/>
      <c r="Q28" s="11"/>
      <c r="R28" s="11"/>
      <c r="S28" s="11"/>
    </row>
    <row r="29" spans="1:19" s="12" customFormat="1" ht="20.25" customHeight="1" x14ac:dyDescent="0.35">
      <c r="A29" s="25"/>
      <c r="B29" s="19" t="s">
        <v>22</v>
      </c>
      <c r="C29" s="23"/>
      <c r="D29" s="11"/>
      <c r="E29" s="11"/>
      <c r="F29" s="11"/>
      <c r="G29" s="11"/>
      <c r="H29" s="11"/>
      <c r="I29" s="23">
        <f>I26</f>
        <v>0</v>
      </c>
      <c r="J29" s="11"/>
      <c r="K29" s="11"/>
      <c r="L29" s="11"/>
      <c r="M29" s="11"/>
      <c r="N29" s="11"/>
      <c r="O29" s="11"/>
      <c r="P29" s="11"/>
      <c r="Q29" s="11"/>
      <c r="R29" s="11"/>
      <c r="S29" s="11"/>
    </row>
    <row r="30" spans="1:19" s="12" customFormat="1" ht="20.25" customHeight="1" x14ac:dyDescent="0.35">
      <c r="A30" s="18"/>
      <c r="B30" s="19" t="s">
        <v>18</v>
      </c>
      <c r="C30" s="23"/>
      <c r="D30" s="11"/>
      <c r="E30" s="11"/>
      <c r="F30" s="11"/>
      <c r="G30" s="11"/>
      <c r="H30" s="11"/>
      <c r="I30" s="24">
        <v>0</v>
      </c>
      <c r="J30" s="11"/>
      <c r="K30" s="11"/>
      <c r="L30" s="11"/>
      <c r="M30" s="11"/>
      <c r="N30" s="11"/>
      <c r="O30" s="11"/>
      <c r="P30" s="11"/>
      <c r="Q30" s="11"/>
      <c r="R30" s="11"/>
      <c r="S30" s="11"/>
    </row>
    <row r="31" spans="1:19" s="12" customFormat="1" ht="20.25" customHeight="1" x14ac:dyDescent="0.35">
      <c r="A31" s="25"/>
      <c r="B31" s="26" t="s">
        <v>19</v>
      </c>
      <c r="C31" s="23"/>
      <c r="D31" s="11"/>
      <c r="E31" s="11"/>
      <c r="F31" s="11"/>
      <c r="G31" s="11"/>
      <c r="H31" s="11"/>
      <c r="I31" s="20">
        <f>IF(I30&gt;I28+I29,0,I28+I29-I30)</f>
        <v>0</v>
      </c>
      <c r="J31" s="11"/>
      <c r="K31" s="11"/>
      <c r="L31" s="11"/>
      <c r="M31" s="11"/>
      <c r="N31" s="11"/>
      <c r="O31" s="11"/>
      <c r="P31" s="11"/>
      <c r="Q31" s="11"/>
      <c r="R31" s="11"/>
      <c r="S31" s="11"/>
    </row>
    <row r="32" spans="1:19" s="12" customFormat="1" ht="20.25" customHeight="1" x14ac:dyDescent="0.35">
      <c r="A32" s="25"/>
      <c r="B32" s="19" t="s">
        <v>0</v>
      </c>
      <c r="C32" s="23"/>
      <c r="D32" s="11"/>
      <c r="E32" s="11"/>
      <c r="F32" s="11"/>
      <c r="G32" s="11"/>
      <c r="H32" s="11"/>
      <c r="I32" s="23">
        <f>I31*0.03</f>
        <v>0</v>
      </c>
      <c r="J32" s="11"/>
      <c r="K32" s="11"/>
      <c r="L32" s="11"/>
      <c r="M32" s="11"/>
      <c r="N32" s="11"/>
      <c r="O32" s="11"/>
      <c r="P32" s="11"/>
      <c r="Q32" s="11"/>
      <c r="R32" s="11"/>
      <c r="S32" s="11"/>
    </row>
    <row r="33" spans="1:19" s="12" customFormat="1" ht="20.25" customHeight="1" x14ac:dyDescent="0.35">
      <c r="A33" s="25"/>
      <c r="B33" s="26" t="s">
        <v>11</v>
      </c>
      <c r="C33" s="23"/>
      <c r="D33" s="11"/>
      <c r="E33" s="11"/>
      <c r="F33" s="11"/>
      <c r="G33" s="11"/>
      <c r="H33" s="11"/>
      <c r="I33" s="57">
        <f>I31+I32</f>
        <v>0</v>
      </c>
      <c r="J33" s="11"/>
      <c r="K33" s="11"/>
      <c r="L33" s="11"/>
      <c r="M33" s="11"/>
      <c r="N33" s="11"/>
      <c r="O33" s="11"/>
      <c r="P33" s="11"/>
      <c r="Q33" s="11"/>
      <c r="R33" s="11"/>
      <c r="S33" s="11"/>
    </row>
    <row r="34" spans="1:19" s="12" customFormat="1" ht="20.25" customHeight="1" x14ac:dyDescent="0.35">
      <c r="A34" s="18"/>
      <c r="B34" s="19" t="s">
        <v>1</v>
      </c>
      <c r="C34" s="23"/>
      <c r="D34" s="11"/>
      <c r="E34" s="11"/>
      <c r="F34" s="11"/>
      <c r="G34" s="11"/>
      <c r="H34" s="11"/>
      <c r="I34" s="22">
        <v>0</v>
      </c>
      <c r="J34" s="11"/>
      <c r="K34" s="11"/>
      <c r="L34" s="11"/>
      <c r="M34" s="11"/>
      <c r="N34" s="11"/>
      <c r="O34" s="11"/>
      <c r="P34" s="11"/>
      <c r="Q34" s="11"/>
      <c r="R34" s="11"/>
      <c r="S34" s="11"/>
    </row>
    <row r="35" spans="1:19" s="12" customFormat="1" ht="20.25" customHeight="1" thickBot="1" x14ac:dyDescent="0.4">
      <c r="A35" s="25"/>
      <c r="B35" s="26" t="s">
        <v>2</v>
      </c>
      <c r="C35" s="23"/>
      <c r="D35" s="11"/>
      <c r="E35" s="11"/>
      <c r="F35" s="11"/>
      <c r="G35" s="11"/>
      <c r="H35" s="11"/>
      <c r="I35" s="60">
        <f>I33-I34</f>
        <v>0</v>
      </c>
      <c r="J35" s="11"/>
      <c r="K35" s="11"/>
      <c r="L35" s="11"/>
      <c r="M35" s="11"/>
      <c r="N35" s="11"/>
      <c r="O35" s="11"/>
      <c r="P35" s="11"/>
      <c r="Q35" s="11"/>
      <c r="R35" s="11"/>
      <c r="S35" s="11"/>
    </row>
    <row r="36" spans="1:19" s="12" customFormat="1" ht="20.25" customHeight="1" thickTop="1" x14ac:dyDescent="0.35">
      <c r="A36" s="25"/>
      <c r="B36" s="28"/>
      <c r="C36" s="29"/>
      <c r="D36" s="11"/>
      <c r="E36" s="11"/>
      <c r="F36" s="11"/>
      <c r="G36" s="11"/>
      <c r="H36" s="11"/>
      <c r="I36" s="11"/>
      <c r="J36" s="11"/>
      <c r="K36" s="11"/>
      <c r="L36" s="11"/>
      <c r="M36" s="11"/>
      <c r="N36" s="11"/>
      <c r="O36" s="11"/>
      <c r="P36" s="11"/>
      <c r="Q36" s="11"/>
      <c r="R36" s="11"/>
      <c r="S36" s="11"/>
    </row>
    <row r="37" spans="1:19" s="12" customFormat="1" ht="20.25" customHeight="1" x14ac:dyDescent="0.35">
      <c r="A37" s="25"/>
      <c r="B37" s="61" t="s">
        <v>20</v>
      </c>
      <c r="C37" s="62"/>
      <c r="D37" s="63"/>
      <c r="E37" s="63"/>
      <c r="F37" s="63"/>
      <c r="G37" s="63"/>
      <c r="H37" s="63"/>
      <c r="I37" s="64">
        <f>IF(I30&gt;I28+I29,I30-(I28+I29),0)</f>
        <v>0</v>
      </c>
      <c r="J37" s="11"/>
      <c r="K37" s="11"/>
      <c r="L37" s="11"/>
      <c r="M37" s="11"/>
      <c r="N37" s="11"/>
      <c r="O37" s="11"/>
      <c r="P37" s="11"/>
      <c r="Q37" s="11"/>
      <c r="R37" s="11"/>
      <c r="S37" s="11"/>
    </row>
    <row r="38" spans="1:19" s="12" customFormat="1" ht="20.25" customHeight="1" x14ac:dyDescent="0.35">
      <c r="A38" s="25"/>
      <c r="B38" s="28"/>
      <c r="C38" s="29"/>
      <c r="D38" s="11"/>
      <c r="E38" s="11"/>
      <c r="F38" s="11"/>
      <c r="G38" s="11"/>
      <c r="H38" s="11"/>
      <c r="I38" s="11"/>
      <c r="J38" s="11"/>
      <c r="K38" s="11"/>
      <c r="L38" s="11"/>
      <c r="M38" s="11"/>
      <c r="N38" s="11"/>
      <c r="O38" s="11"/>
      <c r="P38" s="11"/>
      <c r="Q38" s="11"/>
      <c r="R38" s="11"/>
      <c r="S38" s="11"/>
    </row>
    <row r="39" spans="1:19" s="12" customFormat="1" ht="20.25" customHeight="1" x14ac:dyDescent="0.35">
      <c r="A39" s="11"/>
      <c r="B39" s="65" t="s">
        <v>50</v>
      </c>
      <c r="C39" s="29"/>
      <c r="D39" s="11"/>
      <c r="E39" s="11"/>
      <c r="F39" s="11"/>
      <c r="G39" s="11"/>
      <c r="H39" s="11"/>
      <c r="I39" s="19"/>
      <c r="J39" s="31"/>
      <c r="K39" s="17"/>
      <c r="L39" s="11"/>
      <c r="M39" s="11"/>
      <c r="N39" s="11"/>
      <c r="O39" s="11"/>
      <c r="P39" s="11"/>
      <c r="Q39" s="11"/>
      <c r="R39" s="11"/>
      <c r="S39" s="11"/>
    </row>
    <row r="40" spans="1:19" s="12" customFormat="1" ht="20.25" customHeight="1" x14ac:dyDescent="0.35">
      <c r="A40" s="11"/>
      <c r="B40" s="70" t="s">
        <v>33</v>
      </c>
      <c r="C40" s="70"/>
      <c r="D40" s="70"/>
      <c r="E40" s="71"/>
      <c r="F40" s="72" t="s">
        <v>21</v>
      </c>
      <c r="G40" s="73"/>
      <c r="H40" s="72" t="s">
        <v>34</v>
      </c>
      <c r="I40" s="73"/>
      <c r="J40" s="74" t="s">
        <v>33</v>
      </c>
      <c r="K40" s="75" t="s">
        <v>35</v>
      </c>
      <c r="L40" s="11"/>
      <c r="M40" s="11"/>
      <c r="N40" s="11"/>
      <c r="O40" s="11"/>
      <c r="P40" s="11"/>
      <c r="Q40" s="11"/>
      <c r="R40" s="11"/>
      <c r="S40" s="11"/>
    </row>
    <row r="41" spans="1:19" s="12" customFormat="1" ht="20.25" customHeight="1" x14ac:dyDescent="0.35">
      <c r="A41" s="11"/>
      <c r="B41" s="70"/>
      <c r="C41" s="70"/>
      <c r="D41" s="70"/>
      <c r="E41" s="71"/>
      <c r="F41" s="72"/>
      <c r="G41" s="73"/>
      <c r="H41" s="72"/>
      <c r="I41" s="73"/>
      <c r="J41" s="74"/>
      <c r="K41" s="75"/>
      <c r="L41" s="11"/>
      <c r="M41" s="11"/>
      <c r="N41" s="11"/>
      <c r="O41" s="11"/>
      <c r="P41" s="11"/>
      <c r="Q41" s="11"/>
      <c r="R41" s="11"/>
      <c r="S41" s="11"/>
    </row>
    <row r="42" spans="1:19" s="12" customFormat="1" ht="20.25" customHeight="1" x14ac:dyDescent="0.35">
      <c r="A42" s="11"/>
      <c r="B42" s="32" t="s">
        <v>12</v>
      </c>
      <c r="C42" s="33">
        <v>0</v>
      </c>
      <c r="D42" s="34" t="s">
        <v>13</v>
      </c>
      <c r="E42" s="35">
        <v>375000</v>
      </c>
      <c r="F42" s="34" t="s">
        <v>14</v>
      </c>
      <c r="G42" s="36">
        <v>0</v>
      </c>
      <c r="H42" s="34" t="s">
        <v>15</v>
      </c>
      <c r="I42" s="35" t="s">
        <v>16</v>
      </c>
      <c r="J42" s="33">
        <f>IF(I19&lt;E42,0,0)</f>
        <v>0</v>
      </c>
      <c r="K42" s="33">
        <v>0</v>
      </c>
      <c r="L42" s="11"/>
      <c r="M42" s="11"/>
      <c r="N42" s="11"/>
      <c r="O42" s="11"/>
      <c r="P42" s="11"/>
      <c r="Q42" s="11"/>
      <c r="R42" s="11"/>
      <c r="S42" s="11"/>
    </row>
    <row r="43" spans="1:19" s="12" customFormat="1" ht="20.25" customHeight="1" x14ac:dyDescent="0.35">
      <c r="A43" s="23"/>
      <c r="B43" s="32" t="s">
        <v>12</v>
      </c>
      <c r="C43" s="33">
        <f>E42+0.01</f>
        <v>375000.01</v>
      </c>
      <c r="D43" s="34" t="s">
        <v>13</v>
      </c>
      <c r="E43" s="35">
        <v>715000</v>
      </c>
      <c r="F43" s="34" t="s">
        <v>14</v>
      </c>
      <c r="G43" s="36">
        <v>0.2</v>
      </c>
      <c r="H43" s="34" t="s">
        <v>15</v>
      </c>
      <c r="I43" s="33">
        <v>75000</v>
      </c>
      <c r="J43" s="33">
        <f t="shared" ref="J43:J46" si="0">IF(I$19&gt;=C43,IF(I$19&lt;=E43,I$19,0),0)</f>
        <v>0</v>
      </c>
      <c r="K43" s="33">
        <f>IF(J43&gt;0,(J43*G43)-I43,0)</f>
        <v>0</v>
      </c>
      <c r="L43" s="11"/>
      <c r="M43" s="11"/>
      <c r="N43" s="11"/>
      <c r="O43" s="11"/>
      <c r="P43" s="11"/>
      <c r="Q43" s="11"/>
      <c r="R43" s="11"/>
      <c r="S43" s="11"/>
    </row>
    <row r="44" spans="1:19" s="12" customFormat="1" ht="20.25" customHeight="1" x14ac:dyDescent="0.35">
      <c r="A44" s="23"/>
      <c r="B44" s="32" t="s">
        <v>12</v>
      </c>
      <c r="C44" s="33">
        <f t="shared" ref="C44:C47" si="1">E43+0.01</f>
        <v>715000.01</v>
      </c>
      <c r="D44" s="34" t="s">
        <v>13</v>
      </c>
      <c r="E44" s="35">
        <v>1300000</v>
      </c>
      <c r="F44" s="34" t="s">
        <v>14</v>
      </c>
      <c r="G44" s="36">
        <v>0.25</v>
      </c>
      <c r="H44" s="34" t="s">
        <v>15</v>
      </c>
      <c r="I44" s="33">
        <v>110750</v>
      </c>
      <c r="J44" s="33">
        <f t="shared" si="0"/>
        <v>0</v>
      </c>
      <c r="K44" s="33">
        <f>IF(J44&gt;0,(J44*G44)-I44,0)</f>
        <v>0</v>
      </c>
      <c r="L44" s="11"/>
      <c r="M44" s="11"/>
      <c r="N44" s="11"/>
      <c r="O44" s="11"/>
      <c r="P44" s="11"/>
      <c r="Q44" s="11"/>
      <c r="R44" s="11"/>
      <c r="S44" s="11"/>
    </row>
    <row r="45" spans="1:19" s="12" customFormat="1" ht="20.25" customHeight="1" x14ac:dyDescent="0.35">
      <c r="A45" s="23"/>
      <c r="B45" s="32" t="s">
        <v>12</v>
      </c>
      <c r="C45" s="33">
        <f t="shared" si="1"/>
        <v>1300000.01</v>
      </c>
      <c r="D45" s="34" t="s">
        <v>13</v>
      </c>
      <c r="E45" s="35">
        <v>2400000</v>
      </c>
      <c r="F45" s="34" t="s">
        <v>14</v>
      </c>
      <c r="G45" s="36">
        <v>0.3</v>
      </c>
      <c r="H45" s="34" t="s">
        <v>15</v>
      </c>
      <c r="I45" s="33">
        <v>175750</v>
      </c>
      <c r="J45" s="33">
        <f t="shared" si="0"/>
        <v>0</v>
      </c>
      <c r="K45" s="33">
        <f>IF(J45&gt;0,(J45*G45)-I45,0)</f>
        <v>0</v>
      </c>
      <c r="L45" s="11"/>
      <c r="M45" s="11"/>
      <c r="N45" s="11"/>
      <c r="O45" s="11"/>
      <c r="P45" s="11"/>
      <c r="Q45" s="11"/>
      <c r="R45" s="11"/>
      <c r="S45" s="11"/>
    </row>
    <row r="46" spans="1:19" s="12" customFormat="1" ht="20.25" customHeight="1" x14ac:dyDescent="0.35">
      <c r="A46" s="23"/>
      <c r="B46" s="32" t="s">
        <v>12</v>
      </c>
      <c r="C46" s="33">
        <f t="shared" si="1"/>
        <v>2400000.0099999998</v>
      </c>
      <c r="D46" s="34" t="s">
        <v>13</v>
      </c>
      <c r="E46" s="35">
        <v>5000000</v>
      </c>
      <c r="F46" s="34" t="s">
        <v>14</v>
      </c>
      <c r="G46" s="36">
        <v>0.35</v>
      </c>
      <c r="H46" s="34" t="s">
        <v>15</v>
      </c>
      <c r="I46" s="33">
        <v>295750</v>
      </c>
      <c r="J46" s="33">
        <f t="shared" si="0"/>
        <v>0</v>
      </c>
      <c r="K46" s="33">
        <f>IF(J46&gt;0,(J46*G46)-I46,0)</f>
        <v>0</v>
      </c>
      <c r="L46" s="11"/>
      <c r="M46" s="11"/>
      <c r="N46" s="11"/>
      <c r="O46" s="11"/>
      <c r="P46" s="11"/>
      <c r="Q46" s="11"/>
      <c r="R46" s="11"/>
      <c r="S46" s="11"/>
    </row>
    <row r="47" spans="1:19" s="12" customFormat="1" ht="20.25" customHeight="1" x14ac:dyDescent="0.35">
      <c r="A47" s="23"/>
      <c r="B47" s="32" t="s">
        <v>12</v>
      </c>
      <c r="C47" s="33">
        <f t="shared" si="1"/>
        <v>5000000.01</v>
      </c>
      <c r="D47" s="68" t="s">
        <v>17</v>
      </c>
      <c r="E47" s="68"/>
      <c r="F47" s="34" t="s">
        <v>14</v>
      </c>
      <c r="G47" s="36">
        <v>0.4</v>
      </c>
      <c r="H47" s="34" t="s">
        <v>15</v>
      </c>
      <c r="I47" s="33">
        <v>545750</v>
      </c>
      <c r="J47" s="33">
        <f>IF(I$19&gt;C47,I$19,0)</f>
        <v>0</v>
      </c>
      <c r="K47" s="33">
        <f>IF(J47&gt;0,(J47*G47)-I47,0)</f>
        <v>0</v>
      </c>
      <c r="L47" s="11"/>
      <c r="M47" s="11"/>
      <c r="N47" s="11"/>
      <c r="O47" s="11"/>
      <c r="P47" s="11"/>
      <c r="Q47" s="11"/>
      <c r="R47" s="11"/>
      <c r="S47" s="11"/>
    </row>
    <row r="48" spans="1:19" s="12" customFormat="1" ht="20.25" customHeight="1" x14ac:dyDescent="0.35">
      <c r="A48" s="23"/>
      <c r="B48" s="29"/>
      <c r="C48" s="23"/>
      <c r="D48" s="11"/>
      <c r="E48" s="11"/>
      <c r="F48" s="11"/>
      <c r="G48" s="38"/>
      <c r="H48" s="11"/>
      <c r="I48" s="11"/>
      <c r="J48" s="66">
        <f>SUM(J42:J47)</f>
        <v>0</v>
      </c>
      <c r="K48" s="66">
        <f>SUM(K42:K47)</f>
        <v>0</v>
      </c>
      <c r="L48" s="11"/>
      <c r="M48" s="11"/>
      <c r="N48" s="40"/>
      <c r="O48" s="11"/>
      <c r="P48" s="11"/>
      <c r="Q48" s="11"/>
      <c r="R48" s="11"/>
      <c r="S48" s="11"/>
    </row>
    <row r="49" spans="1:19" s="12" customFormat="1" ht="20.25" customHeight="1" x14ac:dyDescent="0.35">
      <c r="A49" s="23"/>
      <c r="B49" s="29"/>
      <c r="C49" s="23"/>
      <c r="D49" s="11"/>
      <c r="E49" s="11"/>
      <c r="F49" s="11"/>
      <c r="G49" s="11"/>
      <c r="H49" s="11"/>
      <c r="I49" s="11"/>
      <c r="J49" s="41"/>
      <c r="K49" s="41"/>
      <c r="L49" s="11"/>
      <c r="M49" s="11"/>
      <c r="N49" s="40"/>
      <c r="O49" s="11"/>
      <c r="P49" s="11"/>
      <c r="Q49" s="11"/>
      <c r="R49" s="11"/>
      <c r="S49" s="11"/>
    </row>
    <row r="50" spans="1:19" s="12" customFormat="1" ht="20.25" customHeight="1" x14ac:dyDescent="0.35">
      <c r="A50" s="11"/>
      <c r="B50" s="65" t="s">
        <v>51</v>
      </c>
      <c r="C50" s="29"/>
      <c r="D50" s="11"/>
      <c r="E50" s="11"/>
      <c r="F50" s="11"/>
      <c r="G50" s="11"/>
      <c r="H50" s="11"/>
      <c r="I50" s="11"/>
      <c r="J50" s="41"/>
      <c r="K50" s="41"/>
      <c r="L50" s="11"/>
      <c r="M50" s="11"/>
      <c r="N50" s="67"/>
      <c r="O50" s="11"/>
      <c r="P50" s="11"/>
      <c r="Q50" s="11"/>
      <c r="R50" s="11"/>
      <c r="S50" s="11"/>
    </row>
    <row r="51" spans="1:19" s="12" customFormat="1" ht="20.25" customHeight="1" x14ac:dyDescent="0.35">
      <c r="A51" s="11"/>
      <c r="B51" s="70" t="s">
        <v>33</v>
      </c>
      <c r="C51" s="70"/>
      <c r="D51" s="70"/>
      <c r="E51" s="71"/>
      <c r="F51" s="72" t="s">
        <v>21</v>
      </c>
      <c r="G51" s="73"/>
      <c r="H51" s="72" t="s">
        <v>34</v>
      </c>
      <c r="I51" s="73"/>
      <c r="J51" s="74" t="s">
        <v>33</v>
      </c>
      <c r="K51" s="75" t="s">
        <v>35</v>
      </c>
      <c r="L51" s="11"/>
      <c r="M51" s="11"/>
      <c r="N51" s="67"/>
      <c r="O51" s="11"/>
      <c r="P51" s="11"/>
      <c r="Q51" s="11"/>
      <c r="R51" s="11"/>
      <c r="S51" s="11"/>
    </row>
    <row r="52" spans="1:19" s="12" customFormat="1" ht="20.25" customHeight="1" x14ac:dyDescent="0.35">
      <c r="A52" s="11"/>
      <c r="B52" s="70"/>
      <c r="C52" s="70"/>
      <c r="D52" s="70"/>
      <c r="E52" s="71"/>
      <c r="F52" s="72"/>
      <c r="G52" s="73"/>
      <c r="H52" s="72"/>
      <c r="I52" s="73"/>
      <c r="J52" s="74"/>
      <c r="K52" s="75"/>
      <c r="L52" s="11"/>
      <c r="M52" s="11"/>
      <c r="N52" s="67"/>
      <c r="O52" s="11"/>
      <c r="P52" s="11"/>
      <c r="Q52" s="11"/>
      <c r="R52" s="11"/>
      <c r="S52" s="11"/>
    </row>
    <row r="53" spans="1:19" s="12" customFormat="1" ht="20.25" customHeight="1" x14ac:dyDescent="0.35">
      <c r="A53" s="11"/>
      <c r="B53" s="32" t="s">
        <v>12</v>
      </c>
      <c r="C53" s="33">
        <v>0</v>
      </c>
      <c r="D53" s="34" t="s">
        <v>13</v>
      </c>
      <c r="E53" s="35">
        <f>E42</f>
        <v>375000</v>
      </c>
      <c r="F53" s="34" t="s">
        <v>14</v>
      </c>
      <c r="G53" s="36">
        <v>0</v>
      </c>
      <c r="H53" s="34" t="s">
        <v>15</v>
      </c>
      <c r="I53" s="37" t="s">
        <v>16</v>
      </c>
      <c r="J53" s="33">
        <f>IF(I22&lt;E53,0,0)</f>
        <v>0</v>
      </c>
      <c r="K53" s="33">
        <v>0</v>
      </c>
      <c r="L53" s="11"/>
      <c r="M53" s="11"/>
      <c r="N53" s="67"/>
      <c r="O53" s="11"/>
      <c r="P53" s="11"/>
      <c r="Q53" s="11"/>
      <c r="R53" s="11"/>
      <c r="S53" s="11"/>
    </row>
    <row r="54" spans="1:19" s="12" customFormat="1" ht="20.25" customHeight="1" x14ac:dyDescent="0.35">
      <c r="A54" s="23"/>
      <c r="B54" s="32" t="s">
        <v>12</v>
      </c>
      <c r="C54" s="33">
        <f>E53+0.01</f>
        <v>375000.01</v>
      </c>
      <c r="D54" s="34" t="s">
        <v>13</v>
      </c>
      <c r="E54" s="35">
        <f t="shared" ref="E54:E57" si="2">E43</f>
        <v>715000</v>
      </c>
      <c r="F54" s="34" t="s">
        <v>14</v>
      </c>
      <c r="G54" s="36">
        <v>0.2</v>
      </c>
      <c r="H54" s="34" t="s">
        <v>15</v>
      </c>
      <c r="I54" s="33">
        <f>I43</f>
        <v>75000</v>
      </c>
      <c r="J54" s="33">
        <f t="shared" ref="J54:J57" si="3">IF(I$22&gt;=C54,IF(I$22&lt;=E54,I$22,0),0)</f>
        <v>0</v>
      </c>
      <c r="K54" s="33">
        <f>IF(J54&gt;0,(J54*G54)-I54,0)</f>
        <v>0</v>
      </c>
      <c r="L54" s="11"/>
      <c r="M54" s="11"/>
      <c r="N54" s="67"/>
      <c r="O54" s="11"/>
      <c r="P54" s="11"/>
      <c r="Q54" s="11"/>
      <c r="R54" s="11"/>
      <c r="S54" s="11"/>
    </row>
    <row r="55" spans="1:19" s="12" customFormat="1" ht="20.25" customHeight="1" x14ac:dyDescent="0.35">
      <c r="A55" s="23"/>
      <c r="B55" s="32" t="s">
        <v>12</v>
      </c>
      <c r="C55" s="33">
        <f t="shared" ref="C55:C58" si="4">E54+0.01</f>
        <v>715000.01</v>
      </c>
      <c r="D55" s="34" t="s">
        <v>13</v>
      </c>
      <c r="E55" s="35">
        <f t="shared" si="2"/>
        <v>1300000</v>
      </c>
      <c r="F55" s="34" t="s">
        <v>14</v>
      </c>
      <c r="G55" s="36">
        <v>0.25</v>
      </c>
      <c r="H55" s="34" t="s">
        <v>15</v>
      </c>
      <c r="I55" s="33">
        <f t="shared" ref="I55:I58" si="5">I44</f>
        <v>110750</v>
      </c>
      <c r="J55" s="33">
        <f t="shared" si="3"/>
        <v>0</v>
      </c>
      <c r="K55" s="33">
        <f>IF(J55&gt;0,(J55*G55)-I55,0)</f>
        <v>0</v>
      </c>
      <c r="L55" s="11"/>
      <c r="M55" s="11"/>
      <c r="N55" s="67"/>
      <c r="O55" s="11"/>
      <c r="P55" s="11"/>
      <c r="Q55" s="11"/>
      <c r="R55" s="11"/>
      <c r="S55" s="11"/>
    </row>
    <row r="56" spans="1:19" s="12" customFormat="1" ht="20.25" customHeight="1" x14ac:dyDescent="0.35">
      <c r="A56" s="23"/>
      <c r="B56" s="32" t="s">
        <v>12</v>
      </c>
      <c r="C56" s="33">
        <f t="shared" si="4"/>
        <v>1300000.01</v>
      </c>
      <c r="D56" s="34" t="s">
        <v>13</v>
      </c>
      <c r="E56" s="35">
        <f t="shared" si="2"/>
        <v>2400000</v>
      </c>
      <c r="F56" s="34" t="s">
        <v>14</v>
      </c>
      <c r="G56" s="36">
        <v>0.3</v>
      </c>
      <c r="H56" s="34" t="s">
        <v>15</v>
      </c>
      <c r="I56" s="33">
        <f t="shared" si="5"/>
        <v>175750</v>
      </c>
      <c r="J56" s="33">
        <f t="shared" si="3"/>
        <v>0</v>
      </c>
      <c r="K56" s="33">
        <f>IF(J56&gt;0,(J56*G56)-I56,0)</f>
        <v>0</v>
      </c>
      <c r="L56" s="11"/>
      <c r="M56" s="11"/>
      <c r="N56" s="67"/>
      <c r="O56" s="11"/>
      <c r="P56" s="11"/>
      <c r="Q56" s="11"/>
      <c r="R56" s="11"/>
      <c r="S56" s="11"/>
    </row>
    <row r="57" spans="1:19" s="12" customFormat="1" ht="20.25" customHeight="1" x14ac:dyDescent="0.35">
      <c r="A57" s="23"/>
      <c r="B57" s="32" t="s">
        <v>12</v>
      </c>
      <c r="C57" s="33">
        <f t="shared" si="4"/>
        <v>2400000.0099999998</v>
      </c>
      <c r="D57" s="34" t="s">
        <v>13</v>
      </c>
      <c r="E57" s="35">
        <f t="shared" si="2"/>
        <v>5000000</v>
      </c>
      <c r="F57" s="34" t="s">
        <v>14</v>
      </c>
      <c r="G57" s="36">
        <v>0.35</v>
      </c>
      <c r="H57" s="34" t="s">
        <v>15</v>
      </c>
      <c r="I57" s="33">
        <f t="shared" si="5"/>
        <v>295750</v>
      </c>
      <c r="J57" s="33">
        <f t="shared" si="3"/>
        <v>0</v>
      </c>
      <c r="K57" s="33">
        <f>IF(J57&gt;0,(J57*G57)-I57,0)</f>
        <v>0</v>
      </c>
      <c r="L57" s="11"/>
      <c r="M57" s="11"/>
      <c r="N57" s="67"/>
      <c r="O57" s="11"/>
      <c r="P57" s="11"/>
      <c r="Q57" s="11"/>
      <c r="R57" s="11"/>
      <c r="S57" s="11"/>
    </row>
    <row r="58" spans="1:19" s="12" customFormat="1" ht="20.25" customHeight="1" x14ac:dyDescent="0.35">
      <c r="A58" s="23"/>
      <c r="B58" s="32" t="s">
        <v>12</v>
      </c>
      <c r="C58" s="33">
        <f t="shared" si="4"/>
        <v>5000000.01</v>
      </c>
      <c r="D58" s="76" t="s">
        <v>17</v>
      </c>
      <c r="E58" s="77"/>
      <c r="F58" s="34" t="s">
        <v>14</v>
      </c>
      <c r="G58" s="36">
        <v>0.4</v>
      </c>
      <c r="H58" s="34" t="s">
        <v>15</v>
      </c>
      <c r="I58" s="33">
        <f t="shared" si="5"/>
        <v>545750</v>
      </c>
      <c r="J58" s="33">
        <f>IF(I$22&gt;=C58,I$22,0)</f>
        <v>0</v>
      </c>
      <c r="K58" s="33">
        <f>IF(J58&gt;0,(J58*G58)-I58,0)</f>
        <v>0</v>
      </c>
      <c r="L58" s="11"/>
      <c r="M58" s="11"/>
      <c r="N58" s="67"/>
      <c r="O58" s="11"/>
      <c r="P58" s="11"/>
      <c r="Q58" s="11"/>
      <c r="R58" s="11"/>
      <c r="S58" s="11"/>
    </row>
    <row r="59" spans="1:19" s="12" customFormat="1" ht="20.25" customHeight="1" x14ac:dyDescent="0.35">
      <c r="A59" s="23"/>
      <c r="B59" s="29"/>
      <c r="C59" s="23"/>
      <c r="D59" s="11"/>
      <c r="E59" s="11"/>
      <c r="F59" s="11"/>
      <c r="G59" s="11"/>
      <c r="H59" s="11"/>
      <c r="I59" s="11"/>
      <c r="J59" s="66">
        <f>SUM(J53:J58)</f>
        <v>0</v>
      </c>
      <c r="K59" s="66">
        <f>SUM(K53:K58)</f>
        <v>0</v>
      </c>
      <c r="L59" s="11"/>
      <c r="M59" s="11"/>
      <c r="N59" s="11"/>
      <c r="O59" s="11"/>
      <c r="P59" s="11"/>
      <c r="Q59" s="11"/>
      <c r="R59" s="11"/>
      <c r="S59" s="11"/>
    </row>
    <row r="60" spans="1:19" s="12" customFormat="1" ht="20.25" customHeight="1" x14ac:dyDescent="0.35">
      <c r="A60" s="23"/>
      <c r="B60" s="11"/>
      <c r="C60" s="11"/>
      <c r="D60" s="11"/>
      <c r="E60" s="11"/>
      <c r="F60" s="11"/>
      <c r="G60" s="11"/>
      <c r="H60" s="11"/>
      <c r="I60" s="11"/>
      <c r="J60" s="41"/>
      <c r="K60" s="41"/>
      <c r="L60" s="11"/>
      <c r="M60" s="11"/>
      <c r="N60" s="11"/>
      <c r="O60" s="11"/>
      <c r="P60" s="11"/>
      <c r="Q60" s="11"/>
      <c r="R60" s="11"/>
      <c r="S60" s="11"/>
    </row>
    <row r="61" spans="1:19" s="44" customFormat="1" ht="11.5" x14ac:dyDescent="0.25">
      <c r="B61" s="45" t="s">
        <v>38</v>
      </c>
      <c r="C61" s="46"/>
      <c r="D61" s="47"/>
      <c r="E61" s="46"/>
      <c r="F61" s="48"/>
    </row>
    <row r="62" spans="1:19" s="44" customFormat="1" ht="22.25" customHeight="1" x14ac:dyDescent="0.2">
      <c r="B62" s="69" t="s">
        <v>39</v>
      </c>
      <c r="C62" s="69"/>
      <c r="D62" s="69"/>
      <c r="E62" s="69"/>
      <c r="F62" s="69"/>
    </row>
    <row r="63" spans="1:19" s="44" customFormat="1" ht="11.5" x14ac:dyDescent="0.25">
      <c r="B63" s="45" t="s">
        <v>40</v>
      </c>
      <c r="C63" s="46"/>
      <c r="D63" s="47"/>
      <c r="E63" s="46"/>
      <c r="F63" s="48"/>
    </row>
    <row r="64" spans="1:19" s="44" customFormat="1" ht="11.5" x14ac:dyDescent="0.25">
      <c r="B64" s="45" t="s">
        <v>41</v>
      </c>
      <c r="C64" s="46"/>
      <c r="D64" s="47"/>
      <c r="E64" s="46"/>
      <c r="F64" s="48"/>
    </row>
    <row r="65" spans="2:6" s="44" customFormat="1" ht="11.5" x14ac:dyDescent="0.25">
      <c r="B65" s="45" t="s">
        <v>42</v>
      </c>
      <c r="C65" s="46"/>
      <c r="D65" s="47"/>
      <c r="E65" s="46"/>
      <c r="F65" s="48"/>
    </row>
  </sheetData>
  <sheetProtection algorithmName="SHA-512" hashValue="Ma5Is1uoCSZzPl0lcTtWtg78PUU2DgiX/8t/dxF3ZeSEBD/uDYQLCj19VlqHHo1LqvCEwujIkgwU0kG/Sq8kbQ==" saltValue="/0HfOK9Ri9G7KpalgOnyLQ==" spinCount="100000" sheet="1" objects="1" scenarios="1" selectLockedCells="1"/>
  <mergeCells count="13">
    <mergeCell ref="B62:F62"/>
    <mergeCell ref="F40:G41"/>
    <mergeCell ref="H40:I41"/>
    <mergeCell ref="J40:J41"/>
    <mergeCell ref="K40:K41"/>
    <mergeCell ref="B51:E52"/>
    <mergeCell ref="F51:G52"/>
    <mergeCell ref="H51:I52"/>
    <mergeCell ref="J51:J52"/>
    <mergeCell ref="K51:K52"/>
    <mergeCell ref="D47:E47"/>
    <mergeCell ref="D58:E58"/>
    <mergeCell ref="B40:E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64E189B-BCF4-4B01-A300-902645E1B457}"/>
</file>

<file path=customXml/itemProps2.xml><?xml version="1.0" encoding="utf-8"?>
<ds:datastoreItem xmlns:ds="http://schemas.openxmlformats.org/officeDocument/2006/customXml" ds:itemID="{2EC00034-F9CB-4901-85B3-C887C14F099A}"/>
</file>

<file path=customXml/itemProps3.xml><?xml version="1.0" encoding="utf-8"?>
<ds:datastoreItem xmlns:ds="http://schemas.openxmlformats.org/officeDocument/2006/customXml" ds:itemID="{94E9FF3C-C5DA-4A63-B947-27863E068E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dcterms:created xsi:type="dcterms:W3CDTF">2014-02-05T09:47:07Z</dcterms:created>
  <dcterms:modified xsi:type="dcterms:W3CDTF">2022-10-31T07:42:22Z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