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https://sage365.sharepoint.com/sites/za/pd/Compliance/PayrollAfrica/Kenya/"/>
    </mc:Choice>
  </mc:AlternateContent>
  <xr:revisionPtr revIDLastSave="15" documentId="14_{0E35FD06-1608-4658-871C-1939A723DB2C}" xr6:coauthVersionLast="46" xr6:coauthVersionMax="46" xr10:uidLastSave="{9502CAA9-516F-446C-B240-0F74CCE96BB7}"/>
  <bookViews>
    <workbookView xWindow="2340" yWindow="2340" windowWidth="21735" windowHeight="11400" xr2:uid="{00000000-000D-0000-FFFF-FFFF00000000}"/>
  </bookViews>
  <sheets>
    <sheet name="Monthly Tax Calc" sheetId="5" r:id="rId1"/>
    <sheet name="YES NO" sheetId="3" state="hidden" r:id="rId2"/>
  </sheets>
  <definedNames>
    <definedName name="_Toc369013496" localSheetId="0">'Monthly Tax Calc'!#REF!</definedName>
    <definedName name="Questions">'YES NO'!$A$1:$A$2</definedName>
    <definedName name="YesOrNo" localSheetId="1">'YES NO'!$A$1:$A$2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5" l="1"/>
  <c r="B44" i="5" l="1"/>
  <c r="G26" i="5"/>
  <c r="B45" i="5"/>
  <c r="C53" i="5"/>
  <c r="C54" i="5" s="1"/>
  <c r="B55" i="5" s="1"/>
  <c r="B53" i="5"/>
  <c r="B52" i="5"/>
  <c r="G36" i="5"/>
  <c r="G18" i="5"/>
  <c r="G16" i="5"/>
  <c r="G11" i="5"/>
  <c r="G20" i="5" l="1"/>
  <c r="G28" i="5" s="1"/>
  <c r="D44" i="5" s="1"/>
  <c r="B54" i="5"/>
  <c r="F44" i="5" l="1"/>
  <c r="D45" i="5"/>
  <c r="F45" i="5" s="1"/>
  <c r="D43" i="5"/>
  <c r="F43" i="5" s="1"/>
  <c r="D51" i="5"/>
  <c r="F51" i="5" s="1"/>
  <c r="D53" i="5"/>
  <c r="H53" i="5" s="1"/>
  <c r="D52" i="5"/>
  <c r="H52" i="5" s="1"/>
  <c r="D55" i="5"/>
  <c r="H55" i="5" s="1"/>
  <c r="D54" i="5"/>
  <c r="H54" i="5" s="1"/>
  <c r="F54" i="5" l="1"/>
  <c r="H51" i="5"/>
  <c r="H56" i="5" s="1"/>
  <c r="F52" i="5"/>
  <c r="F46" i="5"/>
  <c r="G30" i="5" s="1"/>
  <c r="G38" i="5" s="1"/>
  <c r="F55" i="5"/>
  <c r="D46" i="5"/>
  <c r="F53" i="5"/>
  <c r="F5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1" authorId="0" shapeId="0" xr:uid="{CD8B1075-AD8C-46C1-8598-C29E6B03A2B4}">
      <text>
        <r>
          <rPr>
            <b/>
            <sz val="9"/>
            <color indexed="81"/>
            <rFont val="Tahoma"/>
            <family val="2"/>
          </rPr>
          <t>Ramakuela, Jacqui:</t>
        </r>
        <r>
          <rPr>
            <sz val="9"/>
            <color indexed="81"/>
            <rFont val="Tahoma"/>
            <family val="2"/>
          </rPr>
          <t xml:space="preserve">
Same as pensionable income used in calculation of tax deduction.</t>
        </r>
      </text>
    </comment>
    <comment ref="G15" authorId="0" shapeId="0" xr:uid="{16FD972A-765A-474A-A83F-93F95E119A6B}">
      <text>
        <r>
          <rPr>
            <b/>
            <sz val="9"/>
            <color indexed="81"/>
            <rFont val="Tahoma"/>
            <family val="2"/>
          </rPr>
          <t>Ramakuela, Jacqui:</t>
        </r>
        <r>
          <rPr>
            <sz val="9"/>
            <color indexed="81"/>
            <rFont val="Tahoma"/>
            <family val="2"/>
          </rPr>
          <t xml:space="preserve">
including taxable employer contributions
</t>
        </r>
      </text>
    </comment>
    <comment ref="G22" authorId="0" shapeId="0" xr:uid="{A7FFE7C3-EFA3-4AA8-AECA-CF50F8F84190}">
      <text>
        <r>
          <rPr>
            <b/>
            <sz val="9"/>
            <color indexed="81"/>
            <rFont val="Tahoma"/>
            <family val="2"/>
          </rPr>
          <t>Ramakuela, Jacqui:</t>
        </r>
        <r>
          <rPr>
            <sz val="9"/>
            <color indexed="81"/>
            <rFont val="Tahoma"/>
            <family val="2"/>
          </rPr>
          <t xml:space="preserve">
Non-resident employees do not qualify for the tax deduction on retirement contributions.</t>
        </r>
      </text>
    </comment>
    <comment ref="G32" authorId="0" shapeId="0" xr:uid="{4B2E93F3-DAEC-4657-9447-17BF0249A85A}">
      <text>
        <r>
          <rPr>
            <b/>
            <sz val="9"/>
            <color indexed="81"/>
            <rFont val="Tahoma"/>
            <family val="2"/>
          </rPr>
          <t>Ramakuela, Jacqui:</t>
        </r>
        <r>
          <rPr>
            <sz val="9"/>
            <color indexed="81"/>
            <rFont val="Tahoma"/>
            <family val="2"/>
          </rPr>
          <t xml:space="preserve">
Note that a non-resident employee is not entitled to a personal relief.</t>
        </r>
      </text>
    </comment>
    <comment ref="G34" authorId="0" shapeId="0" xr:uid="{DCF13943-B6AF-4D61-B578-E46D184C617E}">
      <text>
        <r>
          <rPr>
            <b/>
            <sz val="9"/>
            <color indexed="81"/>
            <rFont val="Tahoma"/>
            <family val="2"/>
          </rPr>
          <t>Ramakuela, Jacqui:</t>
        </r>
        <r>
          <rPr>
            <sz val="9"/>
            <color indexed="81"/>
            <rFont val="Tahoma"/>
            <family val="2"/>
          </rPr>
          <t xml:space="preserve">
Note that a non-resident employee is not entitled to the insurance relief.</t>
        </r>
      </text>
    </comment>
  </commentList>
</comments>
</file>

<file path=xl/sharedStrings.xml><?xml version="1.0" encoding="utf-8"?>
<sst xmlns="http://schemas.openxmlformats.org/spreadsheetml/2006/main" count="60" uniqueCount="51">
  <si>
    <t>Personal Relief</t>
  </si>
  <si>
    <t>Insurance Relief</t>
  </si>
  <si>
    <t>Retirement deduction</t>
  </si>
  <si>
    <t>Enter amounts only in the grey fields</t>
  </si>
  <si>
    <t>KENYA</t>
  </si>
  <si>
    <t>Basic Salary</t>
  </si>
  <si>
    <t>Other taxable earnings</t>
  </si>
  <si>
    <t>Total Cash Pay</t>
  </si>
  <si>
    <t>Taxable car benefit</t>
  </si>
  <si>
    <t>Housing Benefit</t>
  </si>
  <si>
    <t>YES</t>
  </si>
  <si>
    <t>NO</t>
  </si>
  <si>
    <t>Taxable Income</t>
  </si>
  <si>
    <t>Tax rate</t>
  </si>
  <si>
    <t>Tax per bracket</t>
  </si>
  <si>
    <t>From</t>
  </si>
  <si>
    <t>To</t>
  </si>
  <si>
    <t xml:space="preserve">Monthly Tax Bracket </t>
  </si>
  <si>
    <t>And above</t>
  </si>
  <si>
    <t>TAXABLE PAY</t>
  </si>
  <si>
    <t>TOTAL TAX DEDUCTIONS</t>
  </si>
  <si>
    <t>TOTAL RELIEFS</t>
  </si>
  <si>
    <t>GROSS PAY</t>
  </si>
  <si>
    <t>Mortgage Interest deduction</t>
  </si>
  <si>
    <t>Ksh</t>
  </si>
  <si>
    <t>Other benefits</t>
  </si>
  <si>
    <t>Total non-cash benefits</t>
  </si>
  <si>
    <r>
      <t>Exempt benefits</t>
    </r>
    <r>
      <rPr>
        <i/>
        <sz val="11"/>
        <color theme="0" tint="-0.34998626667073579"/>
        <rFont val="Calibri"/>
        <family val="2"/>
        <scheme val="minor"/>
      </rPr>
      <t xml:space="preserve"> </t>
    </r>
    <r>
      <rPr>
        <i/>
        <sz val="11"/>
        <color theme="0" tint="-0.499984740745262"/>
        <rFont val="Calibri"/>
        <family val="2"/>
        <scheme val="minor"/>
      </rPr>
      <t>if =&lt; 3000 p.m.</t>
    </r>
  </si>
  <si>
    <t>+</t>
  </si>
  <si>
    <t>=</t>
  </si>
  <si>
    <t>a</t>
  </si>
  <si>
    <t>b</t>
  </si>
  <si>
    <t>c</t>
  </si>
  <si>
    <t>f</t>
  </si>
  <si>
    <t>k</t>
  </si>
  <si>
    <r>
      <t>TAX ON TAXABLE PAY</t>
    </r>
    <r>
      <rPr>
        <i/>
        <sz val="11"/>
        <color theme="0" tint="-0.499984740745262"/>
        <rFont val="Calibri"/>
        <family val="2"/>
        <scheme val="minor"/>
      </rPr>
      <t xml:space="preserve"> as per tax tables</t>
    </r>
  </si>
  <si>
    <t>MONTHLY TAX PAYABLE</t>
  </si>
  <si>
    <t>Factors for Tax-free remuneration</t>
  </si>
  <si>
    <t>Factor without Housing</t>
  </si>
  <si>
    <t>Factor with Housing</t>
  </si>
  <si>
    <t>Taxable Pay</t>
  </si>
  <si>
    <r>
      <rPr>
        <sz val="11"/>
        <color rgb="FF00FF00"/>
        <rFont val="Calibri"/>
        <family val="2"/>
      </rPr>
      <t>DISCLAIMER</t>
    </r>
    <r>
      <rPr>
        <sz val="11"/>
        <color theme="1" tint="0.34998626667073579"/>
        <rFont val="Calibri"/>
        <family val="2"/>
      </rPr>
      <t xml:space="preserve">
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</si>
  <si>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d = a + b - c</t>
  </si>
  <si>
    <t>e</t>
  </si>
  <si>
    <t>h = d - h</t>
  </si>
  <si>
    <t>i</t>
  </si>
  <si>
    <t>j</t>
  </si>
  <si>
    <t>l = j + k</t>
  </si>
  <si>
    <t xml:space="preserve"> m = i - l</t>
  </si>
  <si>
    <t>h = e + f</t>
  </si>
  <si>
    <t>Monthly Tax Calculator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</si>
</sst>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scheme val="minor"/>
    </font>
    <font>
      <sz val="11"/>
      <name val="Arial"/>
      <family val="2"/>
    </font>
    <font>
      <sz val="10"/>
      <name val="Arial"/>
      <family val="2"/>
    </font>
    <font>
      <b/>
      <sz val="11"/>
      <color rgb="FF00B050"/>
      <name val="Calibri"/>
      <family val="2"/>
      <scheme val="minor"/>
    </font>
    <font>
      <sz val="11"/>
      <color theme="0"/>
      <name val="Calibri"/>
      <family val="2"/>
      <scheme val="minor"/>
    </font>
    <font>
      <sz val="18"/>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1"/>
      <color theme="0" tint="-0.249977111117893"/>
      <name val="Calibri"/>
      <family val="2"/>
      <scheme val="minor"/>
    </font>
    <font>
      <i/>
      <sz val="11"/>
      <color theme="0" tint="-0.34998626667073579"/>
      <name val="Calibri"/>
      <family val="2"/>
      <scheme val="minor"/>
    </font>
    <font>
      <i/>
      <sz val="11"/>
      <color rgb="FF00B050"/>
      <name val="Calibri"/>
      <family val="2"/>
      <scheme val="minor"/>
    </font>
    <font>
      <i/>
      <sz val="11"/>
      <name val="Calibri"/>
      <family val="2"/>
      <scheme val="minor"/>
    </font>
    <font>
      <b/>
      <sz val="11"/>
      <color theme="1" tint="0.34998626667073579"/>
      <name val="Calibri"/>
      <family val="2"/>
      <scheme val="minor"/>
    </font>
    <font>
      <sz val="11"/>
      <color theme="1" tint="0.34998626667073579"/>
      <name val="Calibri"/>
      <family val="2"/>
      <scheme val="minor"/>
    </font>
    <font>
      <sz val="9"/>
      <color indexed="81"/>
      <name val="Tahoma"/>
      <family val="2"/>
    </font>
    <font>
      <b/>
      <sz val="9"/>
      <color indexed="81"/>
      <name val="Tahoma"/>
      <family val="2"/>
    </font>
    <font>
      <sz val="11"/>
      <color theme="1" tint="0.34998626667073579"/>
      <name val="Calibri"/>
      <family val="2"/>
    </font>
    <font>
      <sz val="11"/>
      <color rgb="FF00B050"/>
      <name val="Calibri"/>
      <family val="2"/>
      <scheme val="minor"/>
    </font>
    <font>
      <sz val="11"/>
      <color rgb="FF00B050"/>
      <name val="Arial"/>
      <family val="2"/>
    </font>
    <font>
      <i/>
      <sz val="10"/>
      <color theme="0" tint="-0.34998626667073579"/>
      <name val="Arial"/>
      <family val="2"/>
    </font>
    <font>
      <i/>
      <sz val="10"/>
      <color theme="0" tint="-0.34998626667073579"/>
      <name val="Calibri"/>
      <family val="2"/>
      <scheme val="minor"/>
    </font>
    <font>
      <b/>
      <sz val="14"/>
      <color rgb="FFFF0000"/>
      <name val="Calibri"/>
      <family val="2"/>
      <scheme val="minor"/>
    </font>
    <font>
      <b/>
      <u/>
      <sz val="11"/>
      <name val="Calibri"/>
      <family val="2"/>
      <scheme val="minor"/>
    </font>
    <font>
      <b/>
      <u/>
      <sz val="10"/>
      <name val="Calibri"/>
      <family val="2"/>
      <scheme val="minor"/>
    </font>
    <font>
      <sz val="11"/>
      <color rgb="FF00FF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4" fontId="2" fillId="0" borderId="0" xfId="0" applyNumberFormat="1" applyFont="1"/>
    <xf numFmtId="3" fontId="1" fillId="0" borderId="0" xfId="0" applyNumberFormat="1" applyFont="1"/>
    <xf numFmtId="4" fontId="1" fillId="0" borderId="0" xfId="0" applyNumberFormat="1" applyFont="1"/>
    <xf numFmtId="2" fontId="0" fillId="0" borderId="0" xfId="0" applyNumberFormat="1"/>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wrapText="1"/>
    </xf>
    <xf numFmtId="0" fontId="0" fillId="0" borderId="0" xfId="0" applyAlignment="1">
      <alignment vertical="center"/>
    </xf>
    <xf numFmtId="0" fontId="8" fillId="0" borderId="0" xfId="0" applyFon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10" fillId="0" borderId="0" xfId="0" applyFont="1"/>
    <xf numFmtId="3" fontId="10" fillId="0" borderId="0" xfId="0" applyNumberFormat="1" applyFont="1"/>
    <xf numFmtId="4" fontId="9" fillId="0" borderId="0" xfId="0" applyNumberFormat="1" applyFont="1"/>
    <xf numFmtId="0" fontId="9" fillId="0" borderId="0" xfId="0" applyFont="1"/>
    <xf numFmtId="3" fontId="9" fillId="0" borderId="0" xfId="0" applyNumberFormat="1" applyFont="1"/>
    <xf numFmtId="4" fontId="10" fillId="0" borderId="0" xfId="0" applyNumberFormat="1" applyFont="1"/>
    <xf numFmtId="0" fontId="14" fillId="0" borderId="0" xfId="0" applyFont="1"/>
    <xf numFmtId="3" fontId="14" fillId="0" borderId="0" xfId="0" applyNumberFormat="1" applyFont="1"/>
    <xf numFmtId="0" fontId="15" fillId="0" borderId="0" xfId="0" applyFont="1"/>
    <xf numFmtId="3" fontId="16" fillId="0" borderId="0" xfId="0" applyNumberFormat="1" applyFont="1"/>
    <xf numFmtId="0" fontId="16" fillId="0" borderId="0" xfId="0" applyFont="1"/>
    <xf numFmtId="4" fontId="15" fillId="0" borderId="0" xfId="0" applyNumberFormat="1" applyFont="1"/>
    <xf numFmtId="4" fontId="0" fillId="0" borderId="0" xfId="0" applyNumberFormat="1"/>
    <xf numFmtId="4" fontId="7" fillId="0" borderId="0" xfId="0" applyNumberFormat="1" applyFont="1" applyAlignment="1">
      <alignment horizontal="right"/>
    </xf>
    <xf numFmtId="4" fontId="9" fillId="0" borderId="1" xfId="0" applyNumberFormat="1" applyFont="1" applyBorder="1"/>
    <xf numFmtId="4" fontId="16" fillId="0" borderId="0" xfId="0" applyNumberFormat="1" applyFont="1"/>
    <xf numFmtId="0" fontId="11" fillId="0" borderId="0" xfId="0" applyFont="1"/>
    <xf numFmtId="4" fontId="10" fillId="4" borderId="4" xfId="0" applyNumberFormat="1" applyFont="1" applyFill="1" applyBorder="1" applyAlignment="1">
      <alignment vertical="center"/>
    </xf>
    <xf numFmtId="4" fontId="10" fillId="0" borderId="4" xfId="0" applyNumberFormat="1" applyFont="1" applyBorder="1"/>
    <xf numFmtId="4" fontId="10" fillId="4" borderId="5" xfId="0" applyNumberFormat="1" applyFont="1" applyFill="1" applyBorder="1" applyAlignment="1">
      <alignment vertical="center"/>
    </xf>
    <xf numFmtId="4" fontId="10" fillId="0" borderId="5" xfId="0" applyNumberFormat="1" applyFont="1" applyBorder="1"/>
    <xf numFmtId="4" fontId="9" fillId="0" borderId="6" xfId="0" applyNumberFormat="1" applyFont="1" applyBorder="1"/>
    <xf numFmtId="3" fontId="9" fillId="0" borderId="1" xfId="0" applyNumberFormat="1" applyFont="1" applyBorder="1" applyAlignment="1">
      <alignment horizontal="center"/>
    </xf>
    <xf numFmtId="4" fontId="10" fillId="4" borderId="5" xfId="0" applyNumberFormat="1" applyFont="1" applyFill="1" applyBorder="1" applyAlignment="1">
      <alignment horizontal="right" vertical="center"/>
    </xf>
    <xf numFmtId="4" fontId="9" fillId="0" borderId="0" xfId="0" applyNumberFormat="1" applyFont="1" applyAlignment="1">
      <alignment horizontal="right"/>
    </xf>
    <xf numFmtId="4" fontId="10" fillId="2" borderId="0" xfId="0" applyNumberFormat="1" applyFont="1" applyFill="1" applyProtection="1">
      <protection locked="0"/>
    </xf>
    <xf numFmtId="0" fontId="20" fillId="0" borderId="0" xfId="0" applyFont="1" applyAlignment="1">
      <alignment horizontal="right"/>
    </xf>
    <xf numFmtId="0" fontId="20" fillId="0" borderId="0" xfId="0" applyFont="1" applyAlignment="1">
      <alignment horizontal="right" vertical="center"/>
    </xf>
    <xf numFmtId="0" fontId="3" fillId="0" borderId="0" xfId="0" applyFont="1" applyAlignment="1">
      <alignment horizontal="right"/>
    </xf>
    <xf numFmtId="0" fontId="20" fillId="0" borderId="0" xfId="0" quotePrefix="1" applyFont="1" applyAlignment="1">
      <alignment horizontal="right"/>
    </xf>
    <xf numFmtId="0" fontId="21" fillId="0" borderId="0" xfId="0" applyFont="1" applyAlignment="1">
      <alignment horizontal="right"/>
    </xf>
    <xf numFmtId="0" fontId="22" fillId="0" borderId="0" xfId="0" applyFont="1"/>
    <xf numFmtId="0" fontId="23" fillId="0" borderId="0" xfId="0" applyFont="1"/>
    <xf numFmtId="0" fontId="23" fillId="0" borderId="0" xfId="0" applyFont="1" applyAlignment="1">
      <alignment horizontal="left" vertical="center"/>
    </xf>
    <xf numFmtId="0" fontId="4" fillId="3" borderId="3" xfId="0" applyFont="1" applyFill="1" applyBorder="1" applyAlignment="1">
      <alignment horizontal="center" vertical="center"/>
    </xf>
    <xf numFmtId="4" fontId="24" fillId="0" borderId="0" xfId="0" applyNumberFormat="1" applyFont="1" applyAlignment="1">
      <alignment horizontal="right"/>
    </xf>
    <xf numFmtId="164" fontId="10" fillId="0" borderId="5" xfId="0" applyNumberFormat="1" applyFont="1" applyBorder="1"/>
    <xf numFmtId="3" fontId="10" fillId="0" borderId="5" xfId="0" applyNumberFormat="1" applyFont="1" applyBorder="1" applyAlignment="1">
      <alignment horizontal="center"/>
    </xf>
    <xf numFmtId="4" fontId="25" fillId="0" borderId="0" xfId="0" applyNumberFormat="1" applyFont="1"/>
    <xf numFmtId="164" fontId="26" fillId="0" borderId="0" xfId="0" applyNumberFormat="1" applyFont="1"/>
    <xf numFmtId="4" fontId="9" fillId="0" borderId="2" xfId="0" applyNumberFormat="1" applyFont="1" applyBorder="1"/>
    <xf numFmtId="0" fontId="23" fillId="0" borderId="0" xfId="0" quotePrefix="1" applyFont="1"/>
    <xf numFmtId="0" fontId="4" fillId="3" borderId="5" xfId="0" applyFont="1" applyFill="1" applyBorder="1" applyAlignment="1">
      <alignment horizontal="center" vertical="center"/>
    </xf>
    <xf numFmtId="0" fontId="10" fillId="0" borderId="0" xfId="0" applyFont="1" applyFill="1" applyBorder="1"/>
    <xf numFmtId="0" fontId="23" fillId="0" borderId="0" xfId="0" applyFont="1" applyFill="1" applyBorder="1"/>
    <xf numFmtId="164" fontId="13" fillId="0" borderId="0" xfId="0" applyNumberFormat="1" applyFont="1" applyFill="1" applyBorder="1"/>
    <xf numFmtId="9" fontId="10" fillId="0" borderId="11" xfId="0" applyNumberFormat="1" applyFont="1" applyBorder="1" applyAlignment="1">
      <alignment horizontal="center"/>
    </xf>
    <xf numFmtId="9" fontId="10" fillId="0" borderId="12" xfId="0" applyNumberFormat="1" applyFont="1" applyBorder="1" applyAlignment="1">
      <alignment horizontal="center"/>
    </xf>
    <xf numFmtId="4" fontId="4" fillId="3" borderId="7"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4" fontId="4" fillId="3" borderId="8" xfId="0" applyNumberFormat="1" applyFont="1" applyFill="1" applyBorder="1" applyAlignment="1">
      <alignment horizontal="center" vertical="center"/>
    </xf>
    <xf numFmtId="4" fontId="4" fillId="3" borderId="3" xfId="0" applyNumberFormat="1" applyFont="1" applyFill="1" applyBorder="1" applyAlignment="1">
      <alignment horizontal="center" vertical="center"/>
    </xf>
    <xf numFmtId="4" fontId="4" fillId="3" borderId="9" xfId="0" applyNumberFormat="1" applyFont="1" applyFill="1" applyBorder="1" applyAlignment="1">
      <alignment horizontal="center" vertical="center"/>
    </xf>
    <xf numFmtId="4" fontId="4" fillId="3" borderId="10" xfId="0" applyNumberFormat="1" applyFont="1" applyFill="1" applyBorder="1" applyAlignment="1">
      <alignment horizontal="center" vertical="center"/>
    </xf>
    <xf numFmtId="4" fontId="4" fillId="3" borderId="5" xfId="0" applyNumberFormat="1" applyFont="1" applyFill="1" applyBorder="1" applyAlignment="1">
      <alignment horizontal="center" vertical="center"/>
    </xf>
    <xf numFmtId="4" fontId="13" fillId="0" borderId="0" xfId="0" applyNumberFormat="1" applyFont="1" applyFill="1" applyBorder="1" applyAlignment="1">
      <alignment horizontal="center" vertical="center" wrapText="1"/>
    </xf>
    <xf numFmtId="0" fontId="19" fillId="0" borderId="0" xfId="0" applyFont="1" applyAlignment="1">
      <alignment horizontal="left" vertical="center" wrapText="1"/>
    </xf>
    <xf numFmtId="0" fontId="4" fillId="3" borderId="5" xfId="0" applyFont="1" applyFill="1" applyBorder="1" applyAlignment="1">
      <alignment horizontal="center" vertical="center"/>
    </xf>
    <xf numFmtId="4" fontId="4" fillId="3"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color rgb="FFFFFFCC"/>
      <color rgb="FFCCFFCC"/>
      <color rgb="FFFF3300"/>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133985</xdr:colOff>
      <xdr:row>3</xdr:row>
      <xdr:rowOff>16510</xdr:rowOff>
    </xdr:to>
    <xdr:pic>
      <xdr:nvPicPr>
        <xdr:cNvPr id="2" name="Picture 1">
          <a:extLst>
            <a:ext uri="{FF2B5EF4-FFF2-40B4-BE49-F238E27FC236}">
              <a16:creationId xmlns:a16="http://schemas.microsoft.com/office/drawing/2014/main" id="{3444AB72-4A79-495A-B2DF-45CA738C58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 y="182880"/>
          <a:ext cx="1181735" cy="4254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8755-8EF5-4964-BBFC-B6CB87729F36}">
  <sheetPr>
    <tabColor rgb="FF00FF00"/>
  </sheetPr>
  <dimension ref="A1:T122"/>
  <sheetViews>
    <sheetView showGridLines="0" tabSelected="1" topLeftCell="A26" zoomScale="80" zoomScaleNormal="80" workbookViewId="0">
      <selection activeCell="G35" sqref="G35"/>
    </sheetView>
  </sheetViews>
  <sheetFormatPr defaultColWidth="9.28515625" defaultRowHeight="14.25" x14ac:dyDescent="0.2"/>
  <cols>
    <col min="1" max="1" width="5.7109375" style="44" customWidth="1"/>
    <col min="2" max="3" width="14.7109375" style="1" customWidth="1"/>
    <col min="4" max="4" width="14.7109375" style="4" customWidth="1"/>
    <col min="5" max="5" width="15.28515625" style="5" customWidth="1"/>
    <col min="6" max="6" width="14.7109375" style="1" customWidth="1"/>
    <col min="7" max="7" width="14.7109375" style="5" customWidth="1"/>
    <col min="8" max="8" width="14.7109375" style="45" customWidth="1"/>
    <col min="9" max="9" width="27.5703125" style="1" customWidth="1"/>
    <col min="10" max="11" width="12.28515625" style="1" customWidth="1"/>
    <col min="12" max="12" width="23.42578125" style="1" customWidth="1"/>
    <col min="13" max="13" width="17.28515625" style="1" customWidth="1"/>
    <col min="14" max="14" width="18.42578125" style="1" customWidth="1"/>
    <col min="15" max="15" width="15" style="1" customWidth="1"/>
    <col min="16" max="16384" width="9.28515625" style="1"/>
  </cols>
  <sheetData>
    <row r="1" spans="1:20" customFormat="1" ht="15" x14ac:dyDescent="0.25">
      <c r="A1" s="40"/>
      <c r="F1" s="6"/>
      <c r="G1" s="26"/>
      <c r="H1" s="46"/>
    </row>
    <row r="2" spans="1:20" customFormat="1" ht="18.75" x14ac:dyDescent="0.3">
      <c r="A2" s="40"/>
      <c r="F2" s="6"/>
      <c r="G2" s="49"/>
      <c r="H2" s="46"/>
    </row>
    <row r="3" spans="1:20" customFormat="1" ht="15" x14ac:dyDescent="0.25">
      <c r="A3" s="40"/>
      <c r="F3" s="6"/>
      <c r="G3" s="26"/>
      <c r="H3" s="46"/>
    </row>
    <row r="4" spans="1:20" customFormat="1" ht="15" x14ac:dyDescent="0.25">
      <c r="A4" s="40"/>
      <c r="F4" s="6"/>
      <c r="G4" s="26"/>
      <c r="H4" s="46"/>
    </row>
    <row r="5" spans="1:20" customFormat="1" ht="30" customHeight="1" x14ac:dyDescent="0.45">
      <c r="A5" s="40"/>
      <c r="B5" s="7" t="s">
        <v>50</v>
      </c>
      <c r="C5" s="8"/>
      <c r="D5" s="8"/>
      <c r="E5" s="8"/>
      <c r="G5" s="27" t="s">
        <v>4</v>
      </c>
      <c r="H5" s="46"/>
    </row>
    <row r="6" spans="1:20" customFormat="1" ht="15.75" customHeight="1" x14ac:dyDescent="0.25">
      <c r="A6" s="40"/>
      <c r="F6" s="6"/>
      <c r="G6" s="26"/>
      <c r="H6" s="46"/>
      <c r="S6" s="9"/>
      <c r="T6" s="9"/>
    </row>
    <row r="7" spans="1:20" s="10" customFormat="1" ht="20.25" customHeight="1" x14ac:dyDescent="0.2">
      <c r="A7" s="41"/>
      <c r="B7" s="11" t="s">
        <v>3</v>
      </c>
      <c r="C7" s="11"/>
      <c r="D7" s="11"/>
      <c r="E7" s="2"/>
      <c r="F7" s="2"/>
      <c r="G7" s="3"/>
      <c r="H7" s="45"/>
      <c r="S7" s="12"/>
      <c r="T7" s="13"/>
    </row>
    <row r="8" spans="1:20" s="14" customFormat="1" ht="20.25" customHeight="1" x14ac:dyDescent="0.25">
      <c r="A8" s="40"/>
      <c r="D8" s="15"/>
      <c r="G8" s="38" t="s">
        <v>24</v>
      </c>
      <c r="H8" s="46"/>
    </row>
    <row r="9" spans="1:20" s="14" customFormat="1" ht="20.25" customHeight="1" x14ac:dyDescent="0.25">
      <c r="A9" s="40"/>
      <c r="B9" s="14" t="s">
        <v>5</v>
      </c>
      <c r="D9" s="15"/>
      <c r="G9" s="39">
        <v>81538.100000000006</v>
      </c>
      <c r="H9" s="46"/>
    </row>
    <row r="10" spans="1:20" s="14" customFormat="1" ht="20.25" customHeight="1" x14ac:dyDescent="0.25">
      <c r="A10" s="43" t="s">
        <v>28</v>
      </c>
      <c r="B10" s="14" t="s">
        <v>6</v>
      </c>
      <c r="D10" s="15"/>
      <c r="G10" s="39">
        <f>1430629.7-G9</f>
        <v>1349091.5999999999</v>
      </c>
      <c r="H10" s="46"/>
      <c r="I10" s="16"/>
      <c r="J10" s="16"/>
    </row>
    <row r="11" spans="1:20" s="14" customFormat="1" ht="20.25" customHeight="1" x14ac:dyDescent="0.25">
      <c r="A11" s="43" t="s">
        <v>29</v>
      </c>
      <c r="B11" s="17" t="s">
        <v>7</v>
      </c>
      <c r="C11" s="17"/>
      <c r="D11" s="18"/>
      <c r="E11" s="17"/>
      <c r="F11" s="17"/>
      <c r="G11" s="28">
        <f>SUM(G9:G10)</f>
        <v>1430629.7</v>
      </c>
      <c r="H11" s="46" t="s">
        <v>30</v>
      </c>
      <c r="I11" s="16"/>
      <c r="J11" s="16"/>
    </row>
    <row r="12" spans="1:20" s="14" customFormat="1" ht="20.25" customHeight="1" x14ac:dyDescent="0.25">
      <c r="A12" s="40"/>
      <c r="D12" s="15"/>
      <c r="G12" s="19"/>
      <c r="H12" s="46"/>
      <c r="I12" s="16"/>
      <c r="J12" s="16"/>
    </row>
    <row r="13" spans="1:20" s="14" customFormat="1" ht="20.25" customHeight="1" x14ac:dyDescent="0.25">
      <c r="A13" s="40"/>
      <c r="B13" s="14" t="s">
        <v>8</v>
      </c>
      <c r="D13" s="15"/>
      <c r="G13" s="39">
        <v>0</v>
      </c>
      <c r="H13" s="46"/>
      <c r="I13" s="16"/>
      <c r="J13" s="16"/>
    </row>
    <row r="14" spans="1:20" s="14" customFormat="1" ht="20.25" customHeight="1" x14ac:dyDescent="0.25">
      <c r="A14" s="43" t="s">
        <v>28</v>
      </c>
      <c r="B14" s="14" t="s">
        <v>9</v>
      </c>
      <c r="D14" s="15"/>
      <c r="G14" s="39">
        <v>0</v>
      </c>
      <c r="H14" s="46"/>
      <c r="I14" s="16"/>
      <c r="J14" s="16"/>
    </row>
    <row r="15" spans="1:20" s="14" customFormat="1" ht="20.25" customHeight="1" x14ac:dyDescent="0.25">
      <c r="A15" s="43" t="s">
        <v>28</v>
      </c>
      <c r="B15" s="14" t="s">
        <v>25</v>
      </c>
      <c r="D15" s="15"/>
      <c r="G15" s="39">
        <v>0</v>
      </c>
      <c r="H15" s="46"/>
      <c r="I15" s="16"/>
      <c r="J15" s="16"/>
    </row>
    <row r="16" spans="1:20" s="17" customFormat="1" ht="20.25" customHeight="1" x14ac:dyDescent="0.25">
      <c r="A16" s="43" t="s">
        <v>29</v>
      </c>
      <c r="B16" s="17" t="s">
        <v>26</v>
      </c>
      <c r="D16" s="18"/>
      <c r="E16" s="14"/>
      <c r="F16" s="14"/>
      <c r="G16" s="28">
        <f>SUM(G13:G15)</f>
        <v>0</v>
      </c>
      <c r="H16" s="46" t="s">
        <v>31</v>
      </c>
      <c r="I16" s="16"/>
      <c r="J16" s="16"/>
    </row>
    <row r="17" spans="1:14" s="17" customFormat="1" ht="20.25" customHeight="1" x14ac:dyDescent="0.25">
      <c r="A17" s="42"/>
      <c r="D17" s="18"/>
      <c r="E17" s="14"/>
      <c r="F17" s="14"/>
      <c r="G17" s="29"/>
      <c r="H17" s="46"/>
      <c r="I17" s="16"/>
      <c r="J17" s="16"/>
    </row>
    <row r="18" spans="1:14" s="22" customFormat="1" ht="20.25" customHeight="1" x14ac:dyDescent="0.25">
      <c r="A18" s="42"/>
      <c r="B18" s="14" t="s">
        <v>27</v>
      </c>
      <c r="D18" s="23"/>
      <c r="E18" s="24"/>
      <c r="F18" s="24"/>
      <c r="G18" s="19">
        <f>IF(G15&gt;3000,0,G15)</f>
        <v>0</v>
      </c>
      <c r="H18" s="46" t="s">
        <v>32</v>
      </c>
      <c r="I18" s="25"/>
      <c r="J18" s="25"/>
    </row>
    <row r="19" spans="1:14" s="22" customFormat="1" ht="20.25" customHeight="1" x14ac:dyDescent="0.25">
      <c r="A19" s="42"/>
      <c r="B19" s="14"/>
      <c r="D19" s="23"/>
      <c r="E19" s="24"/>
      <c r="F19" s="24"/>
      <c r="G19" s="19"/>
      <c r="H19" s="46"/>
      <c r="I19" s="25"/>
      <c r="J19" s="25"/>
    </row>
    <row r="20" spans="1:14" s="14" customFormat="1" ht="20.25" customHeight="1" x14ac:dyDescent="0.25">
      <c r="A20" s="40"/>
      <c r="B20" s="17" t="s">
        <v>22</v>
      </c>
      <c r="C20" s="17"/>
      <c r="D20" s="18"/>
      <c r="G20" s="16">
        <f>G11+G16-G18</f>
        <v>1430629.7</v>
      </c>
      <c r="H20" s="46" t="s">
        <v>42</v>
      </c>
      <c r="I20" s="16"/>
      <c r="J20" s="16"/>
    </row>
    <row r="21" spans="1:14" s="14" customFormat="1" ht="20.25" customHeight="1" x14ac:dyDescent="0.25">
      <c r="A21" s="40"/>
      <c r="B21" s="17"/>
      <c r="C21" s="17"/>
      <c r="D21" s="18"/>
      <c r="G21" s="16"/>
      <c r="H21" s="46"/>
      <c r="I21" s="16"/>
      <c r="J21" s="16"/>
    </row>
    <row r="22" spans="1:14" s="14" customFormat="1" ht="20.25" customHeight="1" x14ac:dyDescent="0.25">
      <c r="A22" s="40"/>
      <c r="B22" s="14" t="s">
        <v>2</v>
      </c>
      <c r="D22" s="15"/>
      <c r="F22" s="19"/>
      <c r="G22" s="39">
        <v>200</v>
      </c>
      <c r="H22" s="46" t="s">
        <v>43</v>
      </c>
    </row>
    <row r="23" spans="1:14" s="14" customFormat="1" ht="20.25" customHeight="1" x14ac:dyDescent="0.25">
      <c r="A23" s="40"/>
      <c r="C23" s="30"/>
      <c r="D23" s="15"/>
      <c r="F23" s="19"/>
      <c r="G23" s="19"/>
      <c r="H23" s="46"/>
    </row>
    <row r="24" spans="1:14" s="14" customFormat="1" ht="20.25" customHeight="1" x14ac:dyDescent="0.25">
      <c r="A24" s="40"/>
      <c r="B24" s="14" t="s">
        <v>23</v>
      </c>
      <c r="D24" s="15"/>
      <c r="F24" s="19"/>
      <c r="G24" s="39">
        <v>0</v>
      </c>
      <c r="H24" s="46" t="s">
        <v>33</v>
      </c>
      <c r="L24" s="16"/>
      <c r="M24" s="16"/>
      <c r="N24" s="16"/>
    </row>
    <row r="25" spans="1:14" s="14" customFormat="1" ht="20.25" customHeight="1" x14ac:dyDescent="0.25">
      <c r="A25" s="40"/>
      <c r="D25" s="15"/>
      <c r="F25" s="19"/>
      <c r="G25" s="19"/>
      <c r="H25" s="47"/>
      <c r="L25" s="16"/>
      <c r="M25" s="16"/>
      <c r="N25" s="16"/>
    </row>
    <row r="26" spans="1:14" s="14" customFormat="1" ht="20.25" customHeight="1" x14ac:dyDescent="0.25">
      <c r="A26" s="40"/>
      <c r="B26" s="17" t="s">
        <v>20</v>
      </c>
      <c r="D26" s="15"/>
      <c r="F26" s="19"/>
      <c r="G26" s="16">
        <f>G22+G24</f>
        <v>200</v>
      </c>
      <c r="H26" s="46" t="s">
        <v>49</v>
      </c>
      <c r="I26" s="16"/>
      <c r="J26" s="16"/>
      <c r="K26" s="16"/>
      <c r="L26" s="16"/>
      <c r="M26" s="16"/>
      <c r="N26" s="16"/>
    </row>
    <row r="27" spans="1:14" s="14" customFormat="1" ht="20.25" customHeight="1" x14ac:dyDescent="0.25">
      <c r="A27" s="40"/>
      <c r="D27" s="15"/>
      <c r="F27" s="19"/>
      <c r="G27" s="19"/>
      <c r="H27" s="46"/>
      <c r="I27" s="16"/>
      <c r="J27" s="16"/>
      <c r="K27" s="16"/>
      <c r="L27" s="16"/>
      <c r="M27" s="16"/>
      <c r="N27" s="16"/>
    </row>
    <row r="28" spans="1:14" s="14" customFormat="1" ht="20.25" customHeight="1" x14ac:dyDescent="0.25">
      <c r="A28" s="40"/>
      <c r="B28" s="17" t="s">
        <v>19</v>
      </c>
      <c r="C28" s="17"/>
      <c r="D28" s="18"/>
      <c r="F28" s="19"/>
      <c r="G28" s="16">
        <f>IF((G20-G26)&lt;0,0,G20-G26)</f>
        <v>1430429.7</v>
      </c>
      <c r="H28" s="46" t="s">
        <v>44</v>
      </c>
      <c r="I28" s="16"/>
      <c r="J28" s="16"/>
      <c r="K28" s="16"/>
      <c r="L28" s="16"/>
      <c r="M28" s="16"/>
      <c r="N28" s="16"/>
    </row>
    <row r="29" spans="1:14" s="14" customFormat="1" ht="20.25" customHeight="1" x14ac:dyDescent="0.25">
      <c r="A29" s="40"/>
      <c r="B29" s="17"/>
      <c r="C29" s="17"/>
      <c r="D29" s="18"/>
      <c r="F29" s="19"/>
      <c r="G29" s="19"/>
      <c r="H29" s="46"/>
      <c r="I29" s="16"/>
      <c r="J29" s="16"/>
      <c r="K29" s="16"/>
      <c r="L29" s="16"/>
      <c r="M29" s="16"/>
      <c r="N29" s="16"/>
    </row>
    <row r="30" spans="1:14" s="14" customFormat="1" ht="20.25" customHeight="1" x14ac:dyDescent="0.25">
      <c r="A30" s="40"/>
      <c r="B30" s="17" t="s">
        <v>35</v>
      </c>
      <c r="C30" s="17"/>
      <c r="D30" s="18"/>
      <c r="F30" s="19"/>
      <c r="G30" s="16">
        <f>F46</f>
        <v>423912.25999999995</v>
      </c>
      <c r="H30" s="46" t="s">
        <v>45</v>
      </c>
      <c r="I30" s="16"/>
      <c r="J30" s="16"/>
      <c r="K30" s="16"/>
      <c r="L30" s="16"/>
      <c r="M30" s="16"/>
      <c r="N30" s="16"/>
    </row>
    <row r="31" spans="1:14" s="14" customFormat="1" ht="20.25" customHeight="1" x14ac:dyDescent="0.25">
      <c r="A31" s="40"/>
      <c r="B31" s="17"/>
      <c r="C31" s="17"/>
      <c r="D31" s="18"/>
      <c r="F31" s="19"/>
      <c r="G31" s="19"/>
      <c r="H31" s="46"/>
      <c r="I31" s="19"/>
      <c r="J31" s="16"/>
      <c r="K31" s="16"/>
      <c r="L31" s="16"/>
      <c r="M31" s="16"/>
      <c r="N31" s="16"/>
    </row>
    <row r="32" spans="1:14" s="14" customFormat="1" ht="20.25" customHeight="1" x14ac:dyDescent="0.25">
      <c r="A32" s="40"/>
      <c r="B32" s="14" t="s">
        <v>0</v>
      </c>
      <c r="D32" s="15"/>
      <c r="F32" s="19"/>
      <c r="G32" s="39">
        <v>2400</v>
      </c>
      <c r="H32" s="46" t="s">
        <v>46</v>
      </c>
      <c r="I32" s="19"/>
      <c r="J32" s="16"/>
      <c r="K32" s="16"/>
      <c r="L32" s="16"/>
      <c r="M32" s="16"/>
      <c r="N32" s="16"/>
    </row>
    <row r="33" spans="1:14" s="14" customFormat="1" ht="20.25" customHeight="1" x14ac:dyDescent="0.25">
      <c r="A33" s="40"/>
      <c r="D33" s="15"/>
      <c r="F33" s="19"/>
      <c r="G33" s="19"/>
      <c r="H33" s="46"/>
      <c r="I33" s="19"/>
      <c r="J33" s="16"/>
      <c r="K33" s="16"/>
      <c r="L33" s="16"/>
      <c r="M33" s="16"/>
      <c r="N33" s="16"/>
    </row>
    <row r="34" spans="1:14" s="14" customFormat="1" ht="20.25" customHeight="1" x14ac:dyDescent="0.25">
      <c r="A34" s="40"/>
      <c r="B34" s="14" t="s">
        <v>1</v>
      </c>
      <c r="D34" s="15"/>
      <c r="F34" s="19"/>
      <c r="G34" s="39">
        <v>1000</v>
      </c>
      <c r="H34" s="46" t="s">
        <v>34</v>
      </c>
      <c r="J34" s="16"/>
    </row>
    <row r="35" spans="1:14" s="14" customFormat="1" ht="20.25" customHeight="1" x14ac:dyDescent="0.25">
      <c r="A35" s="40"/>
      <c r="C35" s="17"/>
      <c r="D35" s="19"/>
      <c r="F35" s="19"/>
      <c r="H35" s="46"/>
      <c r="I35" s="16"/>
      <c r="J35" s="16"/>
      <c r="K35" s="16"/>
      <c r="L35" s="16"/>
      <c r="M35" s="16"/>
      <c r="N35" s="16"/>
    </row>
    <row r="36" spans="1:14" s="14" customFormat="1" ht="20.25" customHeight="1" x14ac:dyDescent="0.25">
      <c r="A36" s="40"/>
      <c r="B36" s="17" t="s">
        <v>21</v>
      </c>
      <c r="C36" s="20"/>
      <c r="D36" s="21"/>
      <c r="F36" s="19"/>
      <c r="G36" s="16">
        <f>G32+G34</f>
        <v>3400</v>
      </c>
      <c r="H36" s="46" t="s">
        <v>47</v>
      </c>
      <c r="I36" s="16"/>
      <c r="J36" s="16"/>
      <c r="K36" s="16"/>
      <c r="L36" s="16"/>
      <c r="M36" s="16"/>
      <c r="N36" s="16"/>
    </row>
    <row r="37" spans="1:14" s="14" customFormat="1" ht="20.25" customHeight="1" x14ac:dyDescent="0.25">
      <c r="A37" s="40"/>
      <c r="B37" s="17"/>
      <c r="C37" s="17"/>
      <c r="D37" s="15"/>
      <c r="F37" s="19"/>
      <c r="G37" s="19"/>
      <c r="H37" s="46"/>
      <c r="I37" s="16"/>
      <c r="J37" s="16"/>
      <c r="K37" s="16"/>
      <c r="L37" s="16"/>
      <c r="M37" s="16"/>
      <c r="N37" s="16"/>
    </row>
    <row r="38" spans="1:14" s="14" customFormat="1" ht="20.25" customHeight="1" thickBot="1" x14ac:dyDescent="0.3">
      <c r="A38" s="40"/>
      <c r="B38" s="17" t="s">
        <v>36</v>
      </c>
      <c r="C38" s="17"/>
      <c r="D38" s="15"/>
      <c r="F38" s="19"/>
      <c r="G38" s="54">
        <f>G30-G36</f>
        <v>420512.25999999995</v>
      </c>
      <c r="H38" s="55" t="s">
        <v>48</v>
      </c>
      <c r="I38" s="16"/>
      <c r="J38" s="16"/>
      <c r="K38" s="16"/>
      <c r="L38" s="16"/>
      <c r="M38" s="16"/>
      <c r="N38" s="16"/>
    </row>
    <row r="39" spans="1:14" s="14" customFormat="1" ht="20.25" customHeight="1" thickTop="1" x14ac:dyDescent="0.25">
      <c r="A39" s="40"/>
      <c r="B39" s="17"/>
      <c r="C39" s="17"/>
      <c r="D39" s="15"/>
      <c r="F39" s="19"/>
      <c r="G39" s="19"/>
      <c r="H39" s="55"/>
      <c r="I39" s="16"/>
      <c r="J39" s="16"/>
      <c r="K39" s="16"/>
      <c r="L39" s="16"/>
      <c r="M39" s="16"/>
      <c r="N39" s="16"/>
    </row>
    <row r="40" spans="1:14" s="14" customFormat="1" ht="27" customHeight="1" x14ac:dyDescent="0.25">
      <c r="A40" s="40"/>
      <c r="C40" s="17"/>
      <c r="D40" s="15"/>
      <c r="F40" s="19"/>
      <c r="G40" s="57"/>
      <c r="H40" s="58"/>
      <c r="I40" s="16"/>
      <c r="J40" s="16"/>
      <c r="K40" s="16"/>
      <c r="L40" s="16"/>
      <c r="M40" s="16"/>
      <c r="N40" s="16"/>
    </row>
    <row r="41" spans="1:14" customFormat="1" ht="21.75" customHeight="1" x14ac:dyDescent="0.25">
      <c r="A41" s="42"/>
      <c r="B41" s="64" t="s">
        <v>17</v>
      </c>
      <c r="C41" s="64"/>
      <c r="D41" s="65" t="s">
        <v>12</v>
      </c>
      <c r="E41" s="67" t="s">
        <v>13</v>
      </c>
      <c r="F41" s="69" t="s">
        <v>14</v>
      </c>
      <c r="G41" s="70"/>
      <c r="H41" s="70"/>
    </row>
    <row r="42" spans="1:14" customFormat="1" ht="21.75" customHeight="1" x14ac:dyDescent="0.25">
      <c r="A42" s="42"/>
      <c r="B42" s="48" t="s">
        <v>15</v>
      </c>
      <c r="C42" s="48" t="s">
        <v>16</v>
      </c>
      <c r="D42" s="66"/>
      <c r="E42" s="68"/>
      <c r="F42" s="69"/>
      <c r="G42" s="70"/>
      <c r="H42" s="70"/>
    </row>
    <row r="43" spans="1:14" customFormat="1" ht="21.75" customHeight="1" x14ac:dyDescent="0.25">
      <c r="A43" s="42"/>
      <c r="B43" s="31">
        <v>0</v>
      </c>
      <c r="C43" s="31">
        <v>24000</v>
      </c>
      <c r="D43" s="32">
        <f>IF(G28&lt;=C43,G28,C43)</f>
        <v>24000</v>
      </c>
      <c r="E43" s="60">
        <v>0.1</v>
      </c>
      <c r="F43" s="34">
        <f>D43*E43</f>
        <v>2400</v>
      </c>
      <c r="G43" s="59"/>
      <c r="H43" s="59"/>
    </row>
    <row r="44" spans="1:14" customFormat="1" ht="21.75" customHeight="1" x14ac:dyDescent="0.25">
      <c r="A44" s="42"/>
      <c r="B44" s="33">
        <f>C43+0.01</f>
        <v>24000.01</v>
      </c>
      <c r="C44" s="33">
        <v>32333</v>
      </c>
      <c r="D44" s="34">
        <f>IF(G$28&gt;=C44,C44-C43,IF(G$28-B44&gt;0,G$28-C43,0))</f>
        <v>8333</v>
      </c>
      <c r="E44" s="61">
        <v>0.25</v>
      </c>
      <c r="F44" s="34">
        <f t="shared" ref="F44:F45" si="0">D44*E44</f>
        <v>2083.25</v>
      </c>
      <c r="G44" s="59"/>
      <c r="H44" s="59"/>
    </row>
    <row r="45" spans="1:14" customFormat="1" ht="21.75" customHeight="1" x14ac:dyDescent="0.25">
      <c r="A45" s="42"/>
      <c r="B45" s="33">
        <f>C44+0.01</f>
        <v>32333.01</v>
      </c>
      <c r="C45" s="37" t="s">
        <v>18</v>
      </c>
      <c r="D45" s="34">
        <f>IF(G28&gt;=B45,G28-C44,0)</f>
        <v>1398096.7</v>
      </c>
      <c r="E45" s="61">
        <v>0.3</v>
      </c>
      <c r="F45" s="34">
        <f t="shared" si="0"/>
        <v>419429.00999999995</v>
      </c>
      <c r="G45" s="59"/>
      <c r="H45" s="59"/>
    </row>
    <row r="46" spans="1:14" customFormat="1" ht="21.75" customHeight="1" thickBot="1" x14ac:dyDescent="0.3">
      <c r="A46" s="42"/>
      <c r="B46" s="14"/>
      <c r="C46" s="14"/>
      <c r="D46" s="35">
        <f>SUM(D43:D45)</f>
        <v>1430429.7</v>
      </c>
      <c r="E46" s="36"/>
      <c r="F46" s="35">
        <f>SUM(F43:F45)</f>
        <v>423912.25999999995</v>
      </c>
      <c r="H46" s="46"/>
    </row>
    <row r="47" spans="1:14" s="14" customFormat="1" ht="25.5" customHeight="1" x14ac:dyDescent="0.25">
      <c r="A47" s="40"/>
      <c r="D47" s="15"/>
      <c r="G47" s="19"/>
      <c r="H47" s="46"/>
    </row>
    <row r="48" spans="1:14" s="14" customFormat="1" ht="25.5" hidden="1" customHeight="1" x14ac:dyDescent="0.25">
      <c r="A48" s="40"/>
      <c r="B48" s="14" t="s">
        <v>37</v>
      </c>
      <c r="D48" s="15"/>
      <c r="G48" s="19"/>
      <c r="H48" s="46"/>
    </row>
    <row r="49" spans="1:8" customFormat="1" ht="21.75" hidden="1" customHeight="1" x14ac:dyDescent="0.25">
      <c r="A49" s="42"/>
      <c r="B49" s="72" t="s">
        <v>17</v>
      </c>
      <c r="C49" s="72"/>
      <c r="D49" s="69" t="s">
        <v>40</v>
      </c>
      <c r="E49" s="73" t="s">
        <v>38</v>
      </c>
      <c r="F49" s="73" t="s">
        <v>38</v>
      </c>
      <c r="G49" s="62" t="s">
        <v>39</v>
      </c>
      <c r="H49" s="62" t="s">
        <v>39</v>
      </c>
    </row>
    <row r="50" spans="1:8" customFormat="1" ht="21.75" hidden="1" customHeight="1" x14ac:dyDescent="0.25">
      <c r="A50" s="42"/>
      <c r="B50" s="56" t="s">
        <v>15</v>
      </c>
      <c r="C50" s="56" t="s">
        <v>16</v>
      </c>
      <c r="D50" s="69"/>
      <c r="E50" s="73"/>
      <c r="F50" s="73"/>
      <c r="G50" s="63"/>
      <c r="H50" s="63"/>
    </row>
    <row r="51" spans="1:8" customFormat="1" ht="21.75" hidden="1" customHeight="1" x14ac:dyDescent="0.25">
      <c r="A51" s="42"/>
      <c r="B51" s="33">
        <v>0</v>
      </c>
      <c r="C51" s="33">
        <v>10164</v>
      </c>
      <c r="D51" s="51">
        <f>IF(G$28&gt;B51,IF(G$28&lt;=C51,G$28,0),0)</f>
        <v>0</v>
      </c>
      <c r="E51" s="50">
        <v>1.111</v>
      </c>
      <c r="F51" s="50">
        <f>IF(D51=0,0,IF(G$14=0,E51,0))</f>
        <v>0</v>
      </c>
      <c r="G51" s="50">
        <v>1.1299999999999999</v>
      </c>
      <c r="H51" s="50">
        <f>IF(D51=0,0,IF(G$14=0,0,G51))</f>
        <v>0</v>
      </c>
    </row>
    <row r="52" spans="1:8" customFormat="1" ht="21.75" hidden="1" customHeight="1" x14ac:dyDescent="0.25">
      <c r="A52" s="42"/>
      <c r="B52" s="33">
        <f>C51+0.01</f>
        <v>10164.01</v>
      </c>
      <c r="C52" s="33">
        <v>19740</v>
      </c>
      <c r="D52" s="51">
        <f>IF(G$28&gt;B52,IF(G$28&lt;=C52,G$28,0),0)</f>
        <v>0</v>
      </c>
      <c r="E52" s="50">
        <v>1.1759999999999999</v>
      </c>
      <c r="F52" s="50">
        <f>IF(D52=0,0,IF(G$14=0,E52,0))</f>
        <v>0</v>
      </c>
      <c r="G52" s="50">
        <v>1.208</v>
      </c>
      <c r="H52" s="50">
        <f t="shared" ref="H52:H55" si="1">IF(D52=0,0,IF(G$14=0,0,G52))</f>
        <v>0</v>
      </c>
    </row>
    <row r="53" spans="1:8" customFormat="1" ht="21.75" hidden="1" customHeight="1" x14ac:dyDescent="0.25">
      <c r="A53" s="42"/>
      <c r="B53" s="33">
        <f t="shared" ref="B53:B55" si="2">C52+0.01</f>
        <v>19740.009999999998</v>
      </c>
      <c r="C53" s="33">
        <f>C52+9576</f>
        <v>29316</v>
      </c>
      <c r="D53" s="51">
        <f>IF(G$28&gt;B53,IF(G$28&lt;=C53,G$28,0),0)</f>
        <v>0</v>
      </c>
      <c r="E53" s="50">
        <v>1.25</v>
      </c>
      <c r="F53" s="50">
        <f>IF(D53=0,0,IF(G$14=0,E53,0))</f>
        <v>0</v>
      </c>
      <c r="G53" s="50">
        <v>1.2989999999999999</v>
      </c>
      <c r="H53" s="50">
        <f t="shared" si="1"/>
        <v>0</v>
      </c>
    </row>
    <row r="54" spans="1:8" customFormat="1" ht="21.75" hidden="1" customHeight="1" x14ac:dyDescent="0.25">
      <c r="A54" s="42"/>
      <c r="B54" s="33">
        <f t="shared" si="2"/>
        <v>29316.01</v>
      </c>
      <c r="C54" s="33">
        <f>C53+9576</f>
        <v>38892</v>
      </c>
      <c r="D54" s="51">
        <f>IF(G$28&gt;B54,IF(G$28&lt;=C54,G$28,0),0)</f>
        <v>0</v>
      </c>
      <c r="E54" s="50">
        <v>1.333</v>
      </c>
      <c r="F54" s="50">
        <f>IF(D54=0,0,IF(G$14=0,E54,0))</f>
        <v>0</v>
      </c>
      <c r="G54" s="50">
        <v>1.4039999999999999</v>
      </c>
      <c r="H54" s="50">
        <f t="shared" si="1"/>
        <v>0</v>
      </c>
    </row>
    <row r="55" spans="1:8" customFormat="1" ht="21.75" hidden="1" customHeight="1" x14ac:dyDescent="0.25">
      <c r="A55" s="42"/>
      <c r="B55" s="33">
        <f t="shared" si="2"/>
        <v>38892.01</v>
      </c>
      <c r="C55" s="37" t="s">
        <v>18</v>
      </c>
      <c r="D55" s="51">
        <f>IF(G$28&gt;B55,G$28,0)</f>
        <v>1430429.7</v>
      </c>
      <c r="E55" s="50">
        <v>1.429</v>
      </c>
      <c r="F55" s="50">
        <f>IF(D55=0,0,IF(G$14=0,E55,0))</f>
        <v>1.429</v>
      </c>
      <c r="G55" s="50">
        <v>1.5269999999999999</v>
      </c>
      <c r="H55" s="50">
        <f t="shared" si="1"/>
        <v>0</v>
      </c>
    </row>
    <row r="56" spans="1:8" customFormat="1" ht="21.75" hidden="1" customHeight="1" x14ac:dyDescent="0.25">
      <c r="A56" s="42"/>
      <c r="B56" s="14"/>
      <c r="C56" s="14"/>
      <c r="D56" s="16"/>
      <c r="E56" s="36"/>
      <c r="F56" s="52">
        <f>SUM(F51:F55)</f>
        <v>1.429</v>
      </c>
      <c r="H56" s="53">
        <f>SUM(H51:H55)</f>
        <v>0</v>
      </c>
    </row>
    <row r="57" spans="1:8" s="14" customFormat="1" ht="25.5" customHeight="1" x14ac:dyDescent="0.25">
      <c r="A57" s="40"/>
      <c r="B57" s="71" t="s">
        <v>41</v>
      </c>
      <c r="C57" s="71"/>
      <c r="D57" s="71"/>
      <c r="E57" s="71"/>
      <c r="F57" s="71"/>
      <c r="G57" s="71"/>
      <c r="H57" s="46"/>
    </row>
    <row r="58" spans="1:8" s="14" customFormat="1" ht="25.5" customHeight="1" x14ac:dyDescent="0.25">
      <c r="A58" s="40"/>
      <c r="B58" s="71"/>
      <c r="C58" s="71"/>
      <c r="D58" s="71"/>
      <c r="E58" s="71"/>
      <c r="F58" s="71"/>
      <c r="G58" s="71"/>
      <c r="H58" s="46"/>
    </row>
    <row r="59" spans="1:8" s="14" customFormat="1" ht="25.5" customHeight="1" x14ac:dyDescent="0.25">
      <c r="A59" s="40"/>
      <c r="B59" s="71"/>
      <c r="C59" s="71"/>
      <c r="D59" s="71"/>
      <c r="E59" s="71"/>
      <c r="F59" s="71"/>
      <c r="G59" s="71"/>
      <c r="H59" s="46"/>
    </row>
    <row r="60" spans="1:8" s="14" customFormat="1" ht="25.5" customHeight="1" x14ac:dyDescent="0.25">
      <c r="A60" s="40"/>
      <c r="B60" s="71"/>
      <c r="C60" s="71"/>
      <c r="D60" s="71"/>
      <c r="E60" s="71"/>
      <c r="F60" s="71"/>
      <c r="G60" s="71"/>
      <c r="H60" s="46"/>
    </row>
    <row r="61" spans="1:8" s="14" customFormat="1" ht="25.5" customHeight="1" x14ac:dyDescent="0.25">
      <c r="A61" s="40"/>
      <c r="D61" s="15"/>
      <c r="G61" s="19"/>
      <c r="H61" s="46"/>
    </row>
    <row r="62" spans="1:8" s="14" customFormat="1" ht="15" x14ac:dyDescent="0.25">
      <c r="A62" s="40"/>
      <c r="D62" s="15"/>
      <c r="G62" s="19"/>
      <c r="H62" s="46"/>
    </row>
    <row r="63" spans="1:8" s="14" customFormat="1" ht="15" x14ac:dyDescent="0.25">
      <c r="A63" s="40"/>
      <c r="D63" s="15"/>
      <c r="G63" s="19"/>
      <c r="H63" s="46"/>
    </row>
    <row r="64" spans="1:8" s="14" customFormat="1" ht="15" x14ac:dyDescent="0.25">
      <c r="A64" s="40"/>
      <c r="D64" s="15"/>
      <c r="G64" s="19"/>
      <c r="H64" s="46"/>
    </row>
    <row r="65" spans="1:20" s="14" customFormat="1" ht="15" x14ac:dyDescent="0.25">
      <c r="A65" s="40"/>
      <c r="D65" s="15"/>
      <c r="G65" s="19"/>
      <c r="H65" s="46"/>
    </row>
    <row r="66" spans="1:20" s="14" customFormat="1" ht="15" x14ac:dyDescent="0.25">
      <c r="A66" s="40"/>
      <c r="D66" s="15"/>
      <c r="G66" s="19"/>
      <c r="H66" s="46"/>
    </row>
    <row r="67" spans="1:20" s="14" customFormat="1" ht="15" x14ac:dyDescent="0.25">
      <c r="A67" s="40"/>
      <c r="D67" s="15"/>
      <c r="G67" s="19"/>
      <c r="H67" s="46"/>
    </row>
    <row r="68" spans="1:20" s="14" customFormat="1" ht="15" x14ac:dyDescent="0.25">
      <c r="A68" s="40"/>
      <c r="D68" s="15"/>
      <c r="G68" s="19"/>
      <c r="H68" s="46"/>
    </row>
    <row r="69" spans="1:20" s="14" customFormat="1" ht="15" x14ac:dyDescent="0.25">
      <c r="A69" s="40"/>
      <c r="D69" s="15"/>
      <c r="G69" s="19"/>
      <c r="H69" s="46"/>
    </row>
    <row r="70" spans="1:20" s="14" customFormat="1" ht="15" x14ac:dyDescent="0.25">
      <c r="A70" s="40"/>
      <c r="D70" s="15"/>
      <c r="G70" s="19"/>
      <c r="H70" s="46"/>
    </row>
    <row r="71" spans="1:20" s="14" customFormat="1" ht="15" x14ac:dyDescent="0.25">
      <c r="A71" s="40"/>
      <c r="D71" s="15"/>
      <c r="G71" s="19"/>
      <c r="H71" s="46"/>
    </row>
    <row r="72" spans="1:20" s="14" customFormat="1" ht="15" x14ac:dyDescent="0.25">
      <c r="A72" s="40"/>
      <c r="D72" s="15"/>
      <c r="G72" s="19"/>
      <c r="H72" s="46"/>
    </row>
    <row r="73" spans="1:20" x14ac:dyDescent="0.2">
      <c r="E73" s="2"/>
      <c r="F73" s="2"/>
      <c r="G73" s="3"/>
    </row>
    <row r="74" spans="1:20" x14ac:dyDescent="0.2">
      <c r="E74" s="2"/>
      <c r="F74" s="2"/>
      <c r="G74" s="3"/>
    </row>
    <row r="75" spans="1:20" x14ac:dyDescent="0.2">
      <c r="E75" s="2"/>
      <c r="F75" s="2"/>
      <c r="G75" s="3"/>
    </row>
    <row r="76" spans="1:20" x14ac:dyDescent="0.2">
      <c r="E76" s="2"/>
      <c r="F76" s="2"/>
      <c r="G76" s="3"/>
    </row>
    <row r="77" spans="1:20" s="45" customFormat="1" x14ac:dyDescent="0.2">
      <c r="A77" s="44"/>
      <c r="B77" s="1"/>
      <c r="C77" s="1"/>
      <c r="D77" s="4"/>
      <c r="E77" s="2"/>
      <c r="F77" s="2"/>
      <c r="G77" s="3"/>
      <c r="I77" s="1"/>
      <c r="J77" s="1"/>
      <c r="K77" s="1"/>
      <c r="L77" s="1"/>
      <c r="M77" s="1"/>
      <c r="N77" s="1"/>
      <c r="O77" s="1"/>
      <c r="P77" s="1"/>
      <c r="Q77" s="1"/>
      <c r="R77" s="1"/>
      <c r="S77" s="1"/>
      <c r="T77" s="1"/>
    </row>
    <row r="78" spans="1:20" s="45" customFormat="1" x14ac:dyDescent="0.2">
      <c r="A78" s="44"/>
      <c r="B78" s="1"/>
      <c r="C78" s="1"/>
      <c r="D78" s="4"/>
      <c r="E78" s="2"/>
      <c r="F78" s="2"/>
      <c r="G78" s="3"/>
      <c r="I78" s="1"/>
      <c r="J78" s="1"/>
      <c r="K78" s="1"/>
      <c r="L78" s="1"/>
      <c r="M78" s="1"/>
      <c r="N78" s="1"/>
      <c r="O78" s="1"/>
      <c r="P78" s="1"/>
      <c r="Q78" s="1"/>
      <c r="R78" s="1"/>
      <c r="S78" s="1"/>
      <c r="T78" s="1"/>
    </row>
    <row r="79" spans="1:20" s="45" customFormat="1" x14ac:dyDescent="0.2">
      <c r="A79" s="44"/>
      <c r="B79" s="1"/>
      <c r="C79" s="1"/>
      <c r="D79" s="4"/>
      <c r="E79" s="2"/>
      <c r="F79" s="2"/>
      <c r="G79" s="3"/>
      <c r="I79" s="1"/>
      <c r="J79" s="1"/>
      <c r="K79" s="1"/>
      <c r="L79" s="1"/>
      <c r="M79" s="1"/>
      <c r="N79" s="1"/>
      <c r="O79" s="1"/>
      <c r="P79" s="1"/>
      <c r="Q79" s="1"/>
      <c r="R79" s="1"/>
      <c r="S79" s="1"/>
      <c r="T79" s="1"/>
    </row>
    <row r="80" spans="1:20" s="45" customFormat="1" x14ac:dyDescent="0.2">
      <c r="A80" s="44"/>
      <c r="B80" s="1"/>
      <c r="C80" s="1"/>
      <c r="D80" s="4"/>
      <c r="E80" s="2"/>
      <c r="F80" s="2"/>
      <c r="G80" s="3"/>
      <c r="I80" s="1"/>
      <c r="J80" s="1"/>
      <c r="K80" s="1"/>
      <c r="L80" s="1"/>
      <c r="M80" s="1"/>
      <c r="N80" s="1"/>
      <c r="O80" s="1"/>
      <c r="P80" s="1"/>
      <c r="Q80" s="1"/>
      <c r="R80" s="1"/>
      <c r="S80" s="1"/>
      <c r="T80" s="1"/>
    </row>
    <row r="81" spans="1:20" s="45" customFormat="1" x14ac:dyDescent="0.2">
      <c r="A81" s="44"/>
      <c r="B81" s="1"/>
      <c r="C81" s="1"/>
      <c r="D81" s="4"/>
      <c r="E81" s="2"/>
      <c r="F81" s="2"/>
      <c r="G81" s="3"/>
      <c r="I81" s="1"/>
      <c r="J81" s="1"/>
      <c r="K81" s="1"/>
      <c r="L81" s="1"/>
      <c r="M81" s="1"/>
      <c r="N81" s="1"/>
      <c r="O81" s="1"/>
      <c r="P81" s="1"/>
      <c r="Q81" s="1"/>
      <c r="R81" s="1"/>
      <c r="S81" s="1"/>
      <c r="T81" s="1"/>
    </row>
    <row r="82" spans="1:20" s="45" customFormat="1" x14ac:dyDescent="0.2">
      <c r="A82" s="44"/>
      <c r="B82" s="1"/>
      <c r="C82" s="1"/>
      <c r="D82" s="4"/>
      <c r="E82" s="2"/>
      <c r="F82" s="2"/>
      <c r="G82" s="3"/>
      <c r="I82" s="1"/>
      <c r="J82" s="1"/>
      <c r="K82" s="1"/>
      <c r="L82" s="1"/>
      <c r="M82" s="1"/>
      <c r="N82" s="1"/>
      <c r="O82" s="1"/>
      <c r="P82" s="1"/>
      <c r="Q82" s="1"/>
      <c r="R82" s="1"/>
      <c r="S82" s="1"/>
      <c r="T82" s="1"/>
    </row>
    <row r="83" spans="1:20" s="45" customFormat="1" x14ac:dyDescent="0.2">
      <c r="A83" s="44"/>
      <c r="B83" s="1"/>
      <c r="C83" s="1"/>
      <c r="D83" s="4"/>
      <c r="E83" s="2"/>
      <c r="F83" s="2"/>
      <c r="G83" s="3"/>
      <c r="I83" s="1"/>
      <c r="J83" s="1"/>
      <c r="K83" s="1"/>
      <c r="L83" s="1"/>
      <c r="M83" s="1"/>
      <c r="N83" s="1"/>
      <c r="O83" s="1"/>
      <c r="P83" s="1"/>
      <c r="Q83" s="1"/>
      <c r="R83" s="1"/>
      <c r="S83" s="1"/>
      <c r="T83" s="1"/>
    </row>
    <row r="84" spans="1:20" s="45" customFormat="1" x14ac:dyDescent="0.2">
      <c r="A84" s="44"/>
      <c r="B84" s="1"/>
      <c r="C84" s="1"/>
      <c r="D84" s="4"/>
      <c r="E84" s="2"/>
      <c r="F84" s="2"/>
      <c r="G84" s="3"/>
      <c r="I84" s="1"/>
      <c r="J84" s="1"/>
      <c r="K84" s="1"/>
      <c r="L84" s="1"/>
      <c r="M84" s="1"/>
      <c r="N84" s="1"/>
      <c r="O84" s="1"/>
      <c r="P84" s="1"/>
      <c r="Q84" s="1"/>
      <c r="R84" s="1"/>
      <c r="S84" s="1"/>
      <c r="T84" s="1"/>
    </row>
    <row r="85" spans="1:20" s="45" customFormat="1" x14ac:dyDescent="0.2">
      <c r="A85" s="44"/>
      <c r="B85" s="1"/>
      <c r="C85" s="1"/>
      <c r="D85" s="4"/>
      <c r="E85" s="2"/>
      <c r="F85" s="2"/>
      <c r="G85" s="3"/>
      <c r="I85" s="1"/>
      <c r="J85" s="1"/>
      <c r="K85" s="1"/>
      <c r="L85" s="1"/>
      <c r="M85" s="1"/>
      <c r="N85" s="1"/>
      <c r="O85" s="1"/>
      <c r="P85" s="1"/>
      <c r="Q85" s="1"/>
      <c r="R85" s="1"/>
      <c r="S85" s="1"/>
      <c r="T85" s="1"/>
    </row>
    <row r="86" spans="1:20" s="45" customFormat="1" x14ac:dyDescent="0.2">
      <c r="A86" s="44"/>
      <c r="B86" s="1"/>
      <c r="C86" s="1"/>
      <c r="D86" s="4"/>
      <c r="E86" s="2"/>
      <c r="F86" s="2"/>
      <c r="G86" s="3"/>
      <c r="I86" s="1"/>
      <c r="J86" s="1"/>
      <c r="K86" s="1"/>
      <c r="L86" s="1"/>
      <c r="M86" s="1"/>
      <c r="N86" s="1"/>
      <c r="O86" s="1"/>
      <c r="P86" s="1"/>
      <c r="Q86" s="1"/>
      <c r="R86" s="1"/>
      <c r="S86" s="1"/>
      <c r="T86" s="1"/>
    </row>
    <row r="87" spans="1:20" s="45" customFormat="1" x14ac:dyDescent="0.2">
      <c r="A87" s="44"/>
      <c r="B87" s="1"/>
      <c r="C87" s="1"/>
      <c r="D87" s="4"/>
      <c r="E87" s="2"/>
      <c r="F87" s="2"/>
      <c r="G87" s="3"/>
      <c r="I87" s="1"/>
      <c r="J87" s="1"/>
      <c r="K87" s="1"/>
      <c r="L87" s="1"/>
      <c r="M87" s="1"/>
      <c r="N87" s="1"/>
      <c r="O87" s="1"/>
      <c r="P87" s="1"/>
      <c r="Q87" s="1"/>
      <c r="R87" s="1"/>
      <c r="S87" s="1"/>
      <c r="T87" s="1"/>
    </row>
    <row r="88" spans="1:20" s="45" customFormat="1" x14ac:dyDescent="0.2">
      <c r="A88" s="44"/>
      <c r="B88" s="1"/>
      <c r="C88" s="1"/>
      <c r="D88" s="4"/>
      <c r="E88" s="2"/>
      <c r="F88" s="2"/>
      <c r="G88" s="3"/>
      <c r="I88" s="1"/>
      <c r="J88" s="1"/>
      <c r="K88" s="1"/>
      <c r="L88" s="1"/>
      <c r="M88" s="1"/>
      <c r="N88" s="1"/>
      <c r="O88" s="1"/>
      <c r="P88" s="1"/>
      <c r="Q88" s="1"/>
      <c r="R88" s="1"/>
      <c r="S88" s="1"/>
      <c r="T88" s="1"/>
    </row>
    <row r="89" spans="1:20" s="45" customFormat="1" x14ac:dyDescent="0.2">
      <c r="A89" s="44"/>
      <c r="B89" s="1"/>
      <c r="C89" s="1"/>
      <c r="D89" s="4"/>
      <c r="E89" s="2"/>
      <c r="F89" s="2"/>
      <c r="G89" s="3"/>
      <c r="I89" s="1"/>
      <c r="J89" s="1"/>
      <c r="K89" s="1"/>
      <c r="L89" s="1"/>
      <c r="M89" s="1"/>
      <c r="N89" s="1"/>
      <c r="O89" s="1"/>
      <c r="P89" s="1"/>
      <c r="Q89" s="1"/>
      <c r="R89" s="1"/>
      <c r="S89" s="1"/>
      <c r="T89" s="1"/>
    </row>
    <row r="90" spans="1:20" s="45" customFormat="1" x14ac:dyDescent="0.2">
      <c r="A90" s="44"/>
      <c r="B90" s="1"/>
      <c r="C90" s="1"/>
      <c r="D90" s="4"/>
      <c r="E90" s="2"/>
      <c r="F90" s="2"/>
      <c r="G90" s="3"/>
      <c r="I90" s="1"/>
      <c r="J90" s="1"/>
      <c r="K90" s="1"/>
      <c r="L90" s="1"/>
      <c r="M90" s="1"/>
      <c r="N90" s="1"/>
      <c r="O90" s="1"/>
      <c r="P90" s="1"/>
      <c r="Q90" s="1"/>
      <c r="R90" s="1"/>
      <c r="S90" s="1"/>
      <c r="T90" s="1"/>
    </row>
    <row r="91" spans="1:20" s="45" customFormat="1" x14ac:dyDescent="0.2">
      <c r="A91" s="44"/>
      <c r="B91" s="1"/>
      <c r="C91" s="1"/>
      <c r="D91" s="4"/>
      <c r="E91" s="2"/>
      <c r="F91" s="2"/>
      <c r="G91" s="3"/>
      <c r="I91" s="1"/>
      <c r="J91" s="1"/>
      <c r="K91" s="1"/>
      <c r="L91" s="1"/>
      <c r="M91" s="1"/>
      <c r="N91" s="1"/>
      <c r="O91" s="1"/>
      <c r="P91" s="1"/>
      <c r="Q91" s="1"/>
      <c r="R91" s="1"/>
      <c r="S91" s="1"/>
      <c r="T91" s="1"/>
    </row>
    <row r="92" spans="1:20" s="45" customFormat="1" x14ac:dyDescent="0.2">
      <c r="A92" s="44"/>
      <c r="B92" s="1"/>
      <c r="C92" s="1"/>
      <c r="D92" s="4"/>
      <c r="E92" s="2"/>
      <c r="F92" s="2"/>
      <c r="G92" s="3"/>
      <c r="I92" s="1"/>
      <c r="J92" s="1"/>
      <c r="K92" s="1"/>
      <c r="L92" s="1"/>
      <c r="M92" s="1"/>
      <c r="N92" s="1"/>
      <c r="O92" s="1"/>
      <c r="P92" s="1"/>
      <c r="Q92" s="1"/>
      <c r="R92" s="1"/>
      <c r="S92" s="1"/>
      <c r="T92" s="1"/>
    </row>
    <row r="93" spans="1:20" s="45" customFormat="1" x14ac:dyDescent="0.2">
      <c r="A93" s="44"/>
      <c r="B93" s="1"/>
      <c r="C93" s="1"/>
      <c r="D93" s="4"/>
      <c r="E93" s="2"/>
      <c r="F93" s="2"/>
      <c r="G93" s="3"/>
      <c r="I93" s="1"/>
      <c r="J93" s="1"/>
      <c r="K93" s="1"/>
      <c r="L93" s="1"/>
      <c r="M93" s="1"/>
      <c r="N93" s="1"/>
      <c r="O93" s="1"/>
      <c r="P93" s="1"/>
      <c r="Q93" s="1"/>
      <c r="R93" s="1"/>
      <c r="S93" s="1"/>
      <c r="T93" s="1"/>
    </row>
    <row r="94" spans="1:20" s="45" customFormat="1" x14ac:dyDescent="0.2">
      <c r="A94" s="44"/>
      <c r="B94" s="1"/>
      <c r="C94" s="1"/>
      <c r="D94" s="4"/>
      <c r="E94" s="2"/>
      <c r="F94" s="2"/>
      <c r="G94" s="3"/>
      <c r="I94" s="1"/>
      <c r="J94" s="1"/>
      <c r="K94" s="1"/>
      <c r="L94" s="1"/>
      <c r="M94" s="1"/>
      <c r="N94" s="1"/>
      <c r="O94" s="1"/>
      <c r="P94" s="1"/>
      <c r="Q94" s="1"/>
      <c r="R94" s="1"/>
      <c r="S94" s="1"/>
      <c r="T94" s="1"/>
    </row>
    <row r="95" spans="1:20" s="45" customFormat="1" x14ac:dyDescent="0.2">
      <c r="A95" s="44"/>
      <c r="B95" s="1"/>
      <c r="C95" s="1"/>
      <c r="D95" s="4"/>
      <c r="E95" s="2"/>
      <c r="F95" s="2"/>
      <c r="G95" s="3"/>
      <c r="I95" s="1"/>
      <c r="J95" s="1"/>
      <c r="K95" s="1"/>
      <c r="L95" s="1"/>
      <c r="M95" s="1"/>
      <c r="N95" s="1"/>
      <c r="O95" s="1"/>
      <c r="P95" s="1"/>
      <c r="Q95" s="1"/>
      <c r="R95" s="1"/>
      <c r="S95" s="1"/>
      <c r="T95" s="1"/>
    </row>
    <row r="96" spans="1:20" s="45" customFormat="1" x14ac:dyDescent="0.2">
      <c r="A96" s="44"/>
      <c r="B96" s="1"/>
      <c r="C96" s="1"/>
      <c r="D96" s="4"/>
      <c r="E96" s="2"/>
      <c r="F96" s="2"/>
      <c r="G96" s="3"/>
      <c r="I96" s="1"/>
      <c r="J96" s="1"/>
      <c r="K96" s="1"/>
      <c r="L96" s="1"/>
      <c r="M96" s="1"/>
      <c r="N96" s="1"/>
      <c r="O96" s="1"/>
      <c r="P96" s="1"/>
      <c r="Q96" s="1"/>
      <c r="R96" s="1"/>
      <c r="S96" s="1"/>
      <c r="T96" s="1"/>
    </row>
    <row r="97" spans="1:20" s="45" customFormat="1" x14ac:dyDescent="0.2">
      <c r="A97" s="44"/>
      <c r="B97" s="1"/>
      <c r="C97" s="1"/>
      <c r="D97" s="4"/>
      <c r="E97" s="2"/>
      <c r="F97" s="2"/>
      <c r="G97" s="3"/>
      <c r="I97" s="1"/>
      <c r="J97" s="1"/>
      <c r="K97" s="1"/>
      <c r="L97" s="1"/>
      <c r="M97" s="1"/>
      <c r="N97" s="1"/>
      <c r="O97" s="1"/>
      <c r="P97" s="1"/>
      <c r="Q97" s="1"/>
      <c r="R97" s="1"/>
      <c r="S97" s="1"/>
      <c r="T97" s="1"/>
    </row>
    <row r="98" spans="1:20" s="45" customFormat="1" x14ac:dyDescent="0.2">
      <c r="A98" s="44"/>
      <c r="B98" s="1"/>
      <c r="C98" s="1"/>
      <c r="D98" s="4"/>
      <c r="E98" s="2"/>
      <c r="F98" s="2"/>
      <c r="G98" s="3"/>
      <c r="I98" s="1"/>
      <c r="J98" s="1"/>
      <c r="K98" s="1"/>
      <c r="L98" s="1"/>
      <c r="M98" s="1"/>
      <c r="N98" s="1"/>
      <c r="O98" s="1"/>
      <c r="P98" s="1"/>
      <c r="Q98" s="1"/>
      <c r="R98" s="1"/>
      <c r="S98" s="1"/>
      <c r="T98" s="1"/>
    </row>
    <row r="99" spans="1:20" s="45" customFormat="1" x14ac:dyDescent="0.2">
      <c r="A99" s="44"/>
      <c r="B99" s="1"/>
      <c r="C99" s="1"/>
      <c r="D99" s="4"/>
      <c r="E99" s="2"/>
      <c r="F99" s="2"/>
      <c r="G99" s="3"/>
      <c r="I99" s="1"/>
      <c r="J99" s="1"/>
      <c r="K99" s="1"/>
      <c r="L99" s="1"/>
      <c r="M99" s="1"/>
      <c r="N99" s="1"/>
      <c r="O99" s="1"/>
      <c r="P99" s="1"/>
      <c r="Q99" s="1"/>
      <c r="R99" s="1"/>
      <c r="S99" s="1"/>
      <c r="T99" s="1"/>
    </row>
    <row r="100" spans="1:20" s="45" customFormat="1" x14ac:dyDescent="0.2">
      <c r="A100" s="44"/>
      <c r="B100" s="1"/>
      <c r="C100" s="1"/>
      <c r="D100" s="4"/>
      <c r="E100" s="2"/>
      <c r="F100" s="2"/>
      <c r="G100" s="3"/>
      <c r="I100" s="1"/>
      <c r="J100" s="1"/>
      <c r="K100" s="1"/>
      <c r="L100" s="1"/>
      <c r="M100" s="1"/>
      <c r="N100" s="1"/>
      <c r="O100" s="1"/>
      <c r="P100" s="1"/>
      <c r="Q100" s="1"/>
      <c r="R100" s="1"/>
      <c r="S100" s="1"/>
      <c r="T100" s="1"/>
    </row>
    <row r="101" spans="1:20" s="45" customFormat="1" x14ac:dyDescent="0.2">
      <c r="A101" s="44"/>
      <c r="B101" s="1"/>
      <c r="C101" s="1"/>
      <c r="D101" s="4"/>
      <c r="E101" s="2"/>
      <c r="F101" s="2"/>
      <c r="G101" s="3"/>
      <c r="I101" s="1"/>
      <c r="J101" s="1"/>
      <c r="K101" s="1"/>
      <c r="L101" s="1"/>
      <c r="M101" s="1"/>
      <c r="N101" s="1"/>
      <c r="O101" s="1"/>
      <c r="P101" s="1"/>
      <c r="Q101" s="1"/>
      <c r="R101" s="1"/>
      <c r="S101" s="1"/>
      <c r="T101" s="1"/>
    </row>
    <row r="102" spans="1:20" s="45" customFormat="1" x14ac:dyDescent="0.2">
      <c r="A102" s="44"/>
      <c r="B102" s="1"/>
      <c r="C102" s="1"/>
      <c r="D102" s="4"/>
      <c r="E102" s="2"/>
      <c r="F102" s="2"/>
      <c r="G102" s="3"/>
      <c r="I102" s="1"/>
      <c r="J102" s="1"/>
      <c r="K102" s="1"/>
      <c r="L102" s="1"/>
      <c r="M102" s="1"/>
      <c r="N102" s="1"/>
      <c r="O102" s="1"/>
      <c r="P102" s="1"/>
      <c r="Q102" s="1"/>
      <c r="R102" s="1"/>
      <c r="S102" s="1"/>
      <c r="T102" s="1"/>
    </row>
    <row r="103" spans="1:20" s="45" customFormat="1" x14ac:dyDescent="0.2">
      <c r="A103" s="44"/>
      <c r="B103" s="1"/>
      <c r="C103" s="1"/>
      <c r="D103" s="4"/>
      <c r="E103" s="2"/>
      <c r="F103" s="2"/>
      <c r="G103" s="3"/>
      <c r="I103" s="1"/>
      <c r="J103" s="1"/>
      <c r="K103" s="1"/>
      <c r="L103" s="1"/>
      <c r="M103" s="1"/>
      <c r="N103" s="1"/>
      <c r="O103" s="1"/>
      <c r="P103" s="1"/>
      <c r="Q103" s="1"/>
      <c r="R103" s="1"/>
      <c r="S103" s="1"/>
      <c r="T103" s="1"/>
    </row>
    <row r="104" spans="1:20" s="45" customFormat="1" x14ac:dyDescent="0.2">
      <c r="A104" s="44"/>
      <c r="B104" s="1"/>
      <c r="C104" s="1"/>
      <c r="D104" s="4"/>
      <c r="E104" s="2"/>
      <c r="F104" s="2"/>
      <c r="G104" s="3"/>
      <c r="I104" s="1"/>
      <c r="J104" s="1"/>
      <c r="K104" s="1"/>
      <c r="L104" s="1"/>
      <c r="M104" s="1"/>
      <c r="N104" s="1"/>
      <c r="O104" s="1"/>
      <c r="P104" s="1"/>
      <c r="Q104" s="1"/>
      <c r="R104" s="1"/>
      <c r="S104" s="1"/>
      <c r="T104" s="1"/>
    </row>
    <row r="105" spans="1:20" s="45" customFormat="1" x14ac:dyDescent="0.2">
      <c r="A105" s="44"/>
      <c r="B105" s="1"/>
      <c r="C105" s="1"/>
      <c r="D105" s="4"/>
      <c r="E105" s="2"/>
      <c r="F105" s="2"/>
      <c r="G105" s="3"/>
      <c r="I105" s="1"/>
      <c r="J105" s="1"/>
      <c r="K105" s="1"/>
      <c r="L105" s="1"/>
      <c r="M105" s="1"/>
      <c r="N105" s="1"/>
      <c r="O105" s="1"/>
      <c r="P105" s="1"/>
      <c r="Q105" s="1"/>
      <c r="R105" s="1"/>
      <c r="S105" s="1"/>
      <c r="T105" s="1"/>
    </row>
    <row r="106" spans="1:20" s="45" customFormat="1" x14ac:dyDescent="0.2">
      <c r="A106" s="44"/>
      <c r="B106" s="1"/>
      <c r="C106" s="1"/>
      <c r="D106" s="4"/>
      <c r="E106" s="2"/>
      <c r="F106" s="2"/>
      <c r="G106" s="3"/>
      <c r="I106" s="1"/>
      <c r="J106" s="1"/>
      <c r="K106" s="1"/>
      <c r="L106" s="1"/>
      <c r="M106" s="1"/>
      <c r="N106" s="1"/>
      <c r="O106" s="1"/>
      <c r="P106" s="1"/>
      <c r="Q106" s="1"/>
      <c r="R106" s="1"/>
      <c r="S106" s="1"/>
      <c r="T106" s="1"/>
    </row>
    <row r="107" spans="1:20" s="45" customFormat="1" x14ac:dyDescent="0.2">
      <c r="A107" s="44"/>
      <c r="B107" s="1"/>
      <c r="C107" s="1"/>
      <c r="D107" s="4"/>
      <c r="E107" s="2"/>
      <c r="F107" s="2"/>
      <c r="G107" s="3"/>
      <c r="I107" s="1"/>
      <c r="J107" s="1"/>
      <c r="K107" s="1"/>
      <c r="L107" s="1"/>
      <c r="M107" s="1"/>
      <c r="N107" s="1"/>
      <c r="O107" s="1"/>
      <c r="P107" s="1"/>
      <c r="Q107" s="1"/>
      <c r="R107" s="1"/>
      <c r="S107" s="1"/>
      <c r="T107" s="1"/>
    </row>
    <row r="108" spans="1:20" s="45" customFormat="1" x14ac:dyDescent="0.2">
      <c r="A108" s="44"/>
      <c r="B108" s="1"/>
      <c r="C108" s="1"/>
      <c r="D108" s="4"/>
      <c r="E108" s="2"/>
      <c r="F108" s="2"/>
      <c r="G108" s="3"/>
      <c r="I108" s="1"/>
      <c r="J108" s="1"/>
      <c r="K108" s="1"/>
      <c r="L108" s="1"/>
      <c r="M108" s="1"/>
      <c r="N108" s="1"/>
      <c r="O108" s="1"/>
      <c r="P108" s="1"/>
      <c r="Q108" s="1"/>
      <c r="R108" s="1"/>
      <c r="S108" s="1"/>
      <c r="T108" s="1"/>
    </row>
    <row r="109" spans="1:20" s="45" customFormat="1" x14ac:dyDescent="0.2">
      <c r="A109" s="44"/>
      <c r="B109" s="1"/>
      <c r="C109" s="1"/>
      <c r="D109" s="4"/>
      <c r="E109" s="2"/>
      <c r="F109" s="2"/>
      <c r="G109" s="3"/>
      <c r="I109" s="1"/>
      <c r="J109" s="1"/>
      <c r="K109" s="1"/>
      <c r="L109" s="1"/>
      <c r="M109" s="1"/>
      <c r="N109" s="1"/>
      <c r="O109" s="1"/>
      <c r="P109" s="1"/>
      <c r="Q109" s="1"/>
      <c r="R109" s="1"/>
      <c r="S109" s="1"/>
      <c r="T109" s="1"/>
    </row>
    <row r="110" spans="1:20" s="45" customFormat="1" x14ac:dyDescent="0.2">
      <c r="A110" s="44"/>
      <c r="B110" s="1"/>
      <c r="C110" s="1"/>
      <c r="D110" s="4"/>
      <c r="E110" s="2"/>
      <c r="F110" s="2"/>
      <c r="G110" s="3"/>
      <c r="I110" s="1"/>
      <c r="J110" s="1"/>
      <c r="K110" s="1"/>
      <c r="L110" s="1"/>
      <c r="M110" s="1"/>
      <c r="N110" s="1"/>
      <c r="O110" s="1"/>
      <c r="P110" s="1"/>
      <c r="Q110" s="1"/>
      <c r="R110" s="1"/>
      <c r="S110" s="1"/>
      <c r="T110" s="1"/>
    </row>
    <row r="111" spans="1:20" s="45" customFormat="1" x14ac:dyDescent="0.2">
      <c r="A111" s="44"/>
      <c r="B111" s="1"/>
      <c r="C111" s="1"/>
      <c r="D111" s="4"/>
      <c r="E111" s="2"/>
      <c r="F111" s="2"/>
      <c r="G111" s="3"/>
      <c r="I111" s="1"/>
      <c r="J111" s="1"/>
      <c r="K111" s="1"/>
      <c r="L111" s="1"/>
      <c r="M111" s="1"/>
      <c r="N111" s="1"/>
      <c r="O111" s="1"/>
      <c r="P111" s="1"/>
      <c r="Q111" s="1"/>
      <c r="R111" s="1"/>
      <c r="S111" s="1"/>
      <c r="T111" s="1"/>
    </row>
    <row r="112" spans="1:20" s="45" customFormat="1" x14ac:dyDescent="0.2">
      <c r="A112" s="44"/>
      <c r="B112" s="1"/>
      <c r="C112" s="1"/>
      <c r="D112" s="4"/>
      <c r="E112" s="2"/>
      <c r="F112" s="2"/>
      <c r="G112" s="3"/>
      <c r="I112" s="1"/>
      <c r="J112" s="1"/>
      <c r="K112" s="1"/>
      <c r="L112" s="1"/>
      <c r="M112" s="1"/>
      <c r="N112" s="1"/>
      <c r="O112" s="1"/>
      <c r="P112" s="1"/>
      <c r="Q112" s="1"/>
      <c r="R112" s="1"/>
      <c r="S112" s="1"/>
      <c r="T112" s="1"/>
    </row>
    <row r="113" spans="1:20" s="45" customFormat="1" x14ac:dyDescent="0.2">
      <c r="A113" s="44"/>
      <c r="B113" s="1"/>
      <c r="C113" s="1"/>
      <c r="D113" s="4"/>
      <c r="E113" s="2"/>
      <c r="F113" s="2"/>
      <c r="G113" s="3"/>
      <c r="I113" s="1"/>
      <c r="J113" s="1"/>
      <c r="K113" s="1"/>
      <c r="L113" s="1"/>
      <c r="M113" s="1"/>
      <c r="N113" s="1"/>
      <c r="O113" s="1"/>
      <c r="P113" s="1"/>
      <c r="Q113" s="1"/>
      <c r="R113" s="1"/>
      <c r="S113" s="1"/>
      <c r="T113" s="1"/>
    </row>
    <row r="114" spans="1:20" s="45" customFormat="1" x14ac:dyDescent="0.2">
      <c r="A114" s="44"/>
      <c r="B114" s="1"/>
      <c r="C114" s="1"/>
      <c r="D114" s="4"/>
      <c r="E114" s="2"/>
      <c r="F114" s="2"/>
      <c r="G114" s="3"/>
      <c r="I114" s="1"/>
      <c r="J114" s="1"/>
      <c r="K114" s="1"/>
      <c r="L114" s="1"/>
      <c r="M114" s="1"/>
      <c r="N114" s="1"/>
      <c r="O114" s="1"/>
      <c r="P114" s="1"/>
      <c r="Q114" s="1"/>
      <c r="R114" s="1"/>
      <c r="S114" s="1"/>
      <c r="T114" s="1"/>
    </row>
    <row r="115" spans="1:20" s="45" customFormat="1" x14ac:dyDescent="0.2">
      <c r="A115" s="44"/>
      <c r="B115" s="1"/>
      <c r="C115" s="1"/>
      <c r="D115" s="4"/>
      <c r="E115" s="2"/>
      <c r="F115" s="2"/>
      <c r="G115" s="3"/>
      <c r="I115" s="1"/>
      <c r="J115" s="1"/>
      <c r="K115" s="1"/>
      <c r="L115" s="1"/>
      <c r="M115" s="1"/>
      <c r="N115" s="1"/>
      <c r="O115" s="1"/>
      <c r="P115" s="1"/>
      <c r="Q115" s="1"/>
      <c r="R115" s="1"/>
      <c r="S115" s="1"/>
      <c r="T115" s="1"/>
    </row>
    <row r="116" spans="1:20" s="45" customFormat="1" x14ac:dyDescent="0.2">
      <c r="A116" s="44"/>
      <c r="B116" s="1"/>
      <c r="C116" s="1"/>
      <c r="D116" s="4"/>
      <c r="E116" s="2"/>
      <c r="F116" s="2"/>
      <c r="G116" s="3"/>
      <c r="I116" s="1"/>
      <c r="J116" s="1"/>
      <c r="K116" s="1"/>
      <c r="L116" s="1"/>
      <c r="M116" s="1"/>
      <c r="N116" s="1"/>
      <c r="O116" s="1"/>
      <c r="P116" s="1"/>
      <c r="Q116" s="1"/>
      <c r="R116" s="1"/>
      <c r="S116" s="1"/>
      <c r="T116" s="1"/>
    </row>
    <row r="117" spans="1:20" s="45" customFormat="1" x14ac:dyDescent="0.2">
      <c r="A117" s="44"/>
      <c r="B117" s="1"/>
      <c r="C117" s="1"/>
      <c r="D117" s="4"/>
      <c r="E117" s="2"/>
      <c r="F117" s="2"/>
      <c r="G117" s="3"/>
      <c r="I117" s="1"/>
      <c r="J117" s="1"/>
      <c r="K117" s="1"/>
      <c r="L117" s="1"/>
      <c r="M117" s="1"/>
      <c r="N117" s="1"/>
      <c r="O117" s="1"/>
      <c r="P117" s="1"/>
      <c r="Q117" s="1"/>
      <c r="R117" s="1"/>
      <c r="S117" s="1"/>
      <c r="T117" s="1"/>
    </row>
    <row r="118" spans="1:20" s="45" customFormat="1" x14ac:dyDescent="0.2">
      <c r="A118" s="44"/>
      <c r="B118" s="1"/>
      <c r="C118" s="1"/>
      <c r="D118" s="4"/>
      <c r="E118" s="2"/>
      <c r="F118" s="2"/>
      <c r="G118" s="3"/>
      <c r="I118" s="1"/>
      <c r="J118" s="1"/>
      <c r="K118" s="1"/>
      <c r="L118" s="1"/>
      <c r="M118" s="1"/>
      <c r="N118" s="1"/>
      <c r="O118" s="1"/>
      <c r="P118" s="1"/>
      <c r="Q118" s="1"/>
      <c r="R118" s="1"/>
      <c r="S118" s="1"/>
      <c r="T118" s="1"/>
    </row>
    <row r="119" spans="1:20" s="45" customFormat="1" x14ac:dyDescent="0.2">
      <c r="A119" s="44"/>
      <c r="B119" s="1"/>
      <c r="C119" s="1"/>
      <c r="D119" s="4"/>
      <c r="E119" s="2"/>
      <c r="F119" s="2"/>
      <c r="G119" s="3"/>
      <c r="I119" s="1"/>
      <c r="J119" s="1"/>
      <c r="K119" s="1"/>
      <c r="L119" s="1"/>
      <c r="M119" s="1"/>
      <c r="N119" s="1"/>
      <c r="O119" s="1"/>
      <c r="P119" s="1"/>
      <c r="Q119" s="1"/>
      <c r="R119" s="1"/>
      <c r="S119" s="1"/>
      <c r="T119" s="1"/>
    </row>
    <row r="120" spans="1:20" s="45" customFormat="1" x14ac:dyDescent="0.2">
      <c r="A120" s="44"/>
      <c r="B120" s="1"/>
      <c r="C120" s="1"/>
      <c r="D120" s="4"/>
      <c r="E120" s="2"/>
      <c r="F120" s="2"/>
      <c r="G120" s="3"/>
      <c r="I120" s="1"/>
      <c r="J120" s="1"/>
      <c r="K120" s="1"/>
      <c r="L120" s="1"/>
      <c r="M120" s="1"/>
      <c r="N120" s="1"/>
      <c r="O120" s="1"/>
      <c r="P120" s="1"/>
      <c r="Q120" s="1"/>
      <c r="R120" s="1"/>
      <c r="S120" s="1"/>
      <c r="T120" s="1"/>
    </row>
    <row r="121" spans="1:20" s="45" customFormat="1" x14ac:dyDescent="0.2">
      <c r="A121" s="44"/>
      <c r="B121" s="1"/>
      <c r="C121" s="1"/>
      <c r="D121" s="4"/>
      <c r="E121" s="2"/>
      <c r="F121" s="2"/>
      <c r="G121" s="3"/>
      <c r="I121" s="1"/>
      <c r="J121" s="1"/>
      <c r="K121" s="1"/>
      <c r="L121" s="1"/>
      <c r="M121" s="1"/>
      <c r="N121" s="1"/>
      <c r="O121" s="1"/>
      <c r="P121" s="1"/>
      <c r="Q121" s="1"/>
      <c r="R121" s="1"/>
      <c r="S121" s="1"/>
      <c r="T121" s="1"/>
    </row>
    <row r="122" spans="1:20" s="45" customFormat="1" x14ac:dyDescent="0.2">
      <c r="A122" s="44"/>
      <c r="B122" s="1"/>
      <c r="C122" s="1"/>
      <c r="D122" s="4"/>
      <c r="E122" s="2"/>
      <c r="F122" s="2"/>
      <c r="G122" s="3"/>
      <c r="I122" s="1"/>
      <c r="J122" s="1"/>
      <c r="K122" s="1"/>
      <c r="L122" s="1"/>
      <c r="M122" s="1"/>
      <c r="N122" s="1"/>
      <c r="O122" s="1"/>
      <c r="P122" s="1"/>
      <c r="Q122" s="1"/>
      <c r="R122" s="1"/>
      <c r="S122" s="1"/>
      <c r="T122" s="1"/>
    </row>
  </sheetData>
  <sheetProtection algorithmName="SHA-512" hashValue="D33wN/EjQUjPTkzfkidr0oau3x9SHesws3lUWm9+Od8t9uQf8sZxDl+NJSBexQm2BUAjbe4SJdEjghWFaaFV6w==" saltValue="oj7IFrGAOATzflbx9dMjbA==" spinCount="100000" sheet="1" objects="1" scenarios="1"/>
  <mergeCells count="13">
    <mergeCell ref="B57:G60"/>
    <mergeCell ref="B49:C49"/>
    <mergeCell ref="D49:D50"/>
    <mergeCell ref="E49:E50"/>
    <mergeCell ref="F49:F50"/>
    <mergeCell ref="G49:G50"/>
    <mergeCell ref="H49:H50"/>
    <mergeCell ref="B41:C41"/>
    <mergeCell ref="D41:D42"/>
    <mergeCell ref="E41:E42"/>
    <mergeCell ref="F41:F42"/>
    <mergeCell ref="G41:G42"/>
    <mergeCell ref="H41:H42"/>
  </mergeCell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34" sqref="G34"/>
    </sheetView>
  </sheetViews>
  <sheetFormatPr defaultRowHeight="15" x14ac:dyDescent="0.25"/>
  <sheetData>
    <row r="1" spans="1:1" x14ac:dyDescent="0.25">
      <c r="A1" t="s">
        <v>10</v>
      </c>
    </row>
    <row r="2" spans="1:1" x14ac:dyDescent="0.25">
      <c r="A2" t="s">
        <v>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23AECA-27C5-4035-9188-53D9905FD6BD}">
  <ds:schemaRefs>
    <ds:schemaRef ds:uri="http://schemas.microsoft.com/sharepoint/v3/contenttype/forms"/>
  </ds:schemaRefs>
</ds:datastoreItem>
</file>

<file path=customXml/itemProps2.xml><?xml version="1.0" encoding="utf-8"?>
<ds:datastoreItem xmlns:ds="http://schemas.openxmlformats.org/officeDocument/2006/customXml" ds:itemID="{5C48C651-AE88-4CA0-90E9-891213B4A6DC}">
  <ds:schemaRefs>
    <ds:schemaRef ds:uri="http://schemas.openxmlformats.org/package/2006/metadata/core-properties"/>
    <ds:schemaRef ds:uri="http://purl.org/dc/elements/1.1/"/>
    <ds:schemaRef ds:uri="http://schemas.microsoft.com/office/2006/metadata/properties"/>
    <ds:schemaRef ds:uri="20291ebb-8fd5-4a4a-b5a6-ec5249e68ab7"/>
    <ds:schemaRef ds:uri="http://schemas.microsoft.com/sharepoint/v3"/>
    <ds:schemaRef ds:uri="http://purl.org/dc/terms/"/>
    <ds:schemaRef ds:uri="http://schemas.microsoft.com/office/2006/documentManagement/types"/>
    <ds:schemaRef ds:uri="71037282-4172-42af-8e02-c41ee92b063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1EB7C1A-C74C-4862-B523-3F3543742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Tax Calc</vt:lpstr>
      <vt:lpstr>YES NO</vt:lpstr>
      <vt:lpstr>Questions</vt:lpstr>
      <vt:lpstr>'YES NO'!YesOrNo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Gabazana, Mazotshonke</cp:lastModifiedBy>
  <cp:lastPrinted>2013-07-18T13:50:53Z</cp:lastPrinted>
  <dcterms:created xsi:type="dcterms:W3CDTF">2013-01-22T10:16:20Z</dcterms:created>
  <dcterms:modified xsi:type="dcterms:W3CDTF">2021-06-21T13:33:58Z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