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defaultThemeVersion="124226"/>
  <mc:AlternateContent xmlns:mc="http://schemas.openxmlformats.org/markup-compatibility/2006">
    <mc:Choice Requires="x15">
      <x15ac:absPath xmlns:x15ac="http://schemas.microsoft.com/office/spreadsheetml/2010/11/ac" url="https://sage365-my.sharepoint.com/personal/kavitha_ishwarlaal_sage_com/Documents/Documents/AFRICA/Mauritius/"/>
    </mc:Choice>
  </mc:AlternateContent>
  <xr:revisionPtr revIDLastSave="0" documentId="8_{BE33FC8A-19FF-4411-B018-2EFAE7D3B08D}" xr6:coauthVersionLast="46" xr6:coauthVersionMax="46" xr10:uidLastSave="{00000000-0000-0000-0000-000000000000}"/>
  <bookViews>
    <workbookView xWindow="8955" yWindow="1620" windowWidth="14190" windowHeight="11325" xr2:uid="{00000000-000D-0000-FFFF-FFFF00000000}"/>
  </bookViews>
  <sheets>
    <sheet name="Cumulative Tax Calc" sheetId="16" r:id="rId1"/>
  </sheets>
  <definedNames>
    <definedName name="QUESTIONS" localSheetId="0">#REF!</definedName>
    <definedName name="QUESTION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31" i="16" l="1"/>
  <c r="D32" i="16" s="1"/>
  <c r="E15" i="16" l="1"/>
  <c r="E19" i="16" l="1"/>
  <c r="E21" i="16" s="1"/>
  <c r="F32" i="16" s="1"/>
  <c r="H32" i="16" l="1"/>
  <c r="F31" i="16"/>
  <c r="F22" i="16" s="1"/>
  <c r="F33" i="16" l="1"/>
  <c r="H31" i="16"/>
  <c r="H33" i="16" s="1"/>
  <c r="E22" i="16" s="1"/>
  <c r="E25" i="1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Ramakuela, Jacqui</author>
  </authors>
  <commentList>
    <comment ref="E24" authorId="0" shapeId="0" xr:uid="{00000000-0006-0000-0000-000003000000}">
      <text>
        <r>
          <rPr>
            <b/>
            <sz val="9"/>
            <color indexed="81"/>
            <rFont val="Tahoma"/>
            <family val="2"/>
          </rPr>
          <t>Ramakuela, Jacqui:</t>
        </r>
        <r>
          <rPr>
            <sz val="9"/>
            <color indexed="81"/>
            <rFont val="Tahoma"/>
            <family val="2"/>
          </rPr>
          <t xml:space="preserve">
Enter tax paid in the previous periods</t>
        </r>
      </text>
    </comment>
  </commentList>
</comments>
</file>

<file path=xl/sharedStrings.xml><?xml version="1.0" encoding="utf-8"?>
<sst xmlns="http://schemas.openxmlformats.org/spreadsheetml/2006/main" count="27" uniqueCount="27">
  <si>
    <t>Basic Salary</t>
  </si>
  <si>
    <t>Enter amounts only in the grey fields</t>
  </si>
  <si>
    <t>Other taxable earnings/allowances</t>
  </si>
  <si>
    <t>Taxable Company Contributions</t>
  </si>
  <si>
    <t>Taxable Fringe Benefits</t>
  </si>
  <si>
    <t>PAYE for the current month</t>
  </si>
  <si>
    <t>MAURITIUS</t>
  </si>
  <si>
    <t xml:space="preserve"> YTD+</t>
  </si>
  <si>
    <t>Cumulative chargeable Income</t>
  </si>
  <si>
    <t>Enter the number of months worked</t>
  </si>
  <si>
    <t>Rs</t>
  </si>
  <si>
    <r>
      <rPr>
        <i/>
        <sz val="11"/>
        <rFont val="Calibri"/>
        <family val="2"/>
        <scheme val="minor"/>
      </rPr>
      <t>Less</t>
    </r>
    <r>
      <rPr>
        <sz val="11"/>
        <rFont val="Calibri"/>
        <family val="2"/>
        <scheme val="minor"/>
      </rPr>
      <t xml:space="preserve"> YTD tax paid</t>
    </r>
  </si>
  <si>
    <r>
      <rPr>
        <sz val="11"/>
        <color rgb="FF00FF00"/>
        <rFont val="Calibri"/>
        <family val="2"/>
        <scheme val="minor"/>
      </rPr>
      <t>DISCLAIMER</t>
    </r>
    <r>
      <rPr>
        <sz val="11"/>
        <color theme="1"/>
        <rFont val="Calibri"/>
        <family val="2"/>
        <scheme val="minor"/>
      </rPr>
      <t xml:space="preserve">
</t>
    </r>
    <r>
      <rPr>
        <sz val="11"/>
        <color theme="1" tint="0.34998626667073579"/>
        <rFont val="Calibri"/>
        <family val="2"/>
        <scheme val="minor"/>
      </rPr>
      <t xml:space="preserve">This tax calculator has been carefully prepared, but it has been prepared in general terms and should be seen as broad guidance only. 
Please contact Sage to discuss these calculations in the context of your particular circumstances. Sage, its partners and employees do not accept or assume any liability or duty of care for any loss arising from any action taken or not taken by anyone in reliance on this tax calculator or for any decision based on it.
</t>
    </r>
  </si>
  <si>
    <t>Employees with EDF</t>
  </si>
  <si>
    <t>Total Deductions and reliefs</t>
  </si>
  <si>
    <t>Tax on Cumulative Chargeable Income</t>
  </si>
  <si>
    <t>Cumulative Tax Calculation - 2020/2021</t>
  </si>
  <si>
    <r>
      <rPr>
        <i/>
        <sz val="11"/>
        <rFont val="Calibri"/>
        <family val="2"/>
        <scheme val="minor"/>
      </rPr>
      <t>Less</t>
    </r>
    <r>
      <rPr>
        <sz val="11"/>
        <rFont val="Calibri"/>
        <family val="2"/>
        <scheme val="minor"/>
      </rPr>
      <t xml:space="preserve"> Other YTD reliefs and deductions</t>
    </r>
  </si>
  <si>
    <r>
      <rPr>
        <i/>
        <sz val="11"/>
        <rFont val="Calibri"/>
        <family val="2"/>
        <scheme val="minor"/>
      </rPr>
      <t>Less</t>
    </r>
    <r>
      <rPr>
        <sz val="11"/>
        <rFont val="Calibri"/>
        <family val="2"/>
        <scheme val="minor"/>
      </rPr>
      <t xml:space="preserve"> YTD Income Exemption Threshold (IET)</t>
    </r>
  </si>
  <si>
    <t>Rate</t>
  </si>
  <si>
    <t>From (Rs)</t>
  </si>
  <si>
    <t>To (Rs)</t>
  </si>
  <si>
    <t>and above</t>
  </si>
  <si>
    <t>Taxable Income</t>
  </si>
  <si>
    <t>Tax</t>
  </si>
  <si>
    <t>Total Emoluments</t>
  </si>
  <si>
    <t>Cumulative Income (pro-rata)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</si>
</sst>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b/>
      <sz val="11"/>
      <color theme="3"/>
      <name val="Calibri"/>
      <family val="2"/>
      <scheme val="minor"/>
    </font>
    <font>
      <sz val="11"/>
      <color theme="0"/>
      <name val="Calibri"/>
      <family val="2"/>
      <scheme val="minor"/>
    </font>
    <font>
      <i/>
      <sz val="11"/>
      <color theme="0" tint="-0.499984740745262"/>
      <name val="Calibri"/>
      <family val="2"/>
      <scheme val="minor"/>
    </font>
    <font>
      <b/>
      <sz val="10"/>
      <color theme="3"/>
      <name val="Calibri"/>
      <family val="2"/>
      <scheme val="minor"/>
    </font>
    <font>
      <sz val="10"/>
      <color theme="1"/>
      <name val="Calibri"/>
      <family val="2"/>
      <scheme val="minor"/>
    </font>
    <font>
      <b/>
      <sz val="11"/>
      <color rgb="FF00B050"/>
      <name val="Calibri"/>
      <family val="2"/>
      <scheme val="minor"/>
    </font>
    <font>
      <b/>
      <sz val="11"/>
      <name val="Calibri"/>
      <family val="2"/>
      <scheme val="minor"/>
    </font>
    <font>
      <sz val="11"/>
      <name val="Calibri"/>
      <family val="2"/>
      <scheme val="minor"/>
    </font>
    <font>
      <sz val="11"/>
      <color theme="1" tint="0.499984740745262"/>
      <name val="Calibri"/>
      <family val="2"/>
      <scheme val="minor"/>
    </font>
    <font>
      <sz val="11"/>
      <color theme="3"/>
      <name val="Calibri"/>
      <family val="2"/>
      <scheme val="minor"/>
    </font>
    <font>
      <sz val="11"/>
      <color theme="1" tint="0.34998626667073579"/>
      <name val="Calibri"/>
      <family val="2"/>
      <scheme val="minor"/>
    </font>
    <font>
      <b/>
      <sz val="18"/>
      <name val="Calibri"/>
      <family val="2"/>
      <scheme val="minor"/>
    </font>
    <font>
      <sz val="18"/>
      <name val="Calibri"/>
      <family val="2"/>
      <scheme val="minor"/>
    </font>
    <font>
      <sz val="22"/>
      <name val="Calibri"/>
      <family val="2"/>
      <scheme val="minor"/>
    </font>
    <font>
      <b/>
      <sz val="11"/>
      <color theme="0"/>
      <name val="Calibri"/>
      <family val="2"/>
      <scheme val="minor"/>
    </font>
    <font>
      <b/>
      <sz val="11"/>
      <color theme="1"/>
      <name val="Calibri"/>
      <family val="2"/>
      <scheme val="minor"/>
    </font>
    <font>
      <sz val="9"/>
      <color indexed="81"/>
      <name val="Tahoma"/>
      <family val="2"/>
    </font>
    <font>
      <b/>
      <sz val="9"/>
      <color indexed="81"/>
      <name val="Tahoma"/>
      <family val="2"/>
    </font>
    <font>
      <i/>
      <sz val="11"/>
      <name val="Calibri"/>
      <family val="2"/>
      <scheme val="minor"/>
    </font>
    <font>
      <sz val="11"/>
      <color rgb="FF00FF00"/>
      <name val="Calibri"/>
      <family val="2"/>
      <scheme val="minor"/>
    </font>
    <font>
      <b/>
      <u/>
      <sz val="11"/>
      <color theme="1"/>
      <name val="Calibri"/>
      <family val="2"/>
      <scheme val="minor"/>
    </font>
    <font>
      <i/>
      <sz val="11"/>
      <color theme="0" tint="-0.34998626667073579"/>
      <name val="Calibri"/>
      <family val="2"/>
      <scheme val="minor"/>
    </font>
    <font>
      <i/>
      <sz val="9"/>
      <color theme="0" tint="-0.34998626667073579"/>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1"/>
        <bgColor indexed="64"/>
      </patternFill>
    </fill>
  </fills>
  <borders count="4">
    <border>
      <left/>
      <right/>
      <top/>
      <bottom/>
      <diagonal/>
    </border>
    <border>
      <left/>
      <right/>
      <top style="thin">
        <color indexed="64"/>
      </top>
      <bottom/>
      <diagonal/>
    </border>
    <border>
      <left/>
      <right/>
      <top style="thin">
        <color indexed="64"/>
      </top>
      <bottom style="double">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9">
    <xf numFmtId="0" fontId="0" fillId="0" borderId="0" xfId="0"/>
    <xf numFmtId="0" fontId="3" fillId="0" borderId="0" xfId="0" applyFont="1" applyAlignment="1" applyProtection="1">
      <alignment vertical="center"/>
    </xf>
    <xf numFmtId="0" fontId="0" fillId="0" borderId="0" xfId="0" applyFont="1" applyProtection="1"/>
    <xf numFmtId="2" fontId="0" fillId="0" borderId="0" xfId="0" applyNumberFormat="1" applyFont="1" applyProtection="1"/>
    <xf numFmtId="0" fontId="0" fillId="0" borderId="0" xfId="0" applyFont="1" applyAlignment="1" applyProtection="1">
      <alignment vertical="center"/>
    </xf>
    <xf numFmtId="2" fontId="0" fillId="0" borderId="0" xfId="0" applyNumberFormat="1" applyFont="1" applyAlignment="1" applyProtection="1">
      <alignment vertical="center"/>
    </xf>
    <xf numFmtId="0" fontId="12" fillId="0" borderId="0" xfId="0" applyFont="1" applyFill="1" applyAlignment="1" applyProtection="1">
      <alignment vertical="center"/>
    </xf>
    <xf numFmtId="0" fontId="13" fillId="0" borderId="0" xfId="0" applyFont="1" applyFill="1" applyAlignment="1" applyProtection="1">
      <alignment vertical="center"/>
    </xf>
    <xf numFmtId="2" fontId="14" fillId="0" borderId="0" xfId="0" applyNumberFormat="1" applyFont="1" applyAlignment="1" applyProtection="1">
      <alignment horizontal="right"/>
    </xf>
    <xf numFmtId="0" fontId="1" fillId="0" borderId="0" xfId="0" applyFont="1" applyAlignment="1" applyProtection="1">
      <alignment horizontal="right"/>
    </xf>
    <xf numFmtId="0" fontId="5" fillId="0" borderId="0" xfId="0" applyFont="1" applyProtection="1"/>
    <xf numFmtId="0" fontId="0" fillId="0" borderId="0" xfId="0" applyFont="1" applyFill="1" applyBorder="1" applyProtection="1"/>
    <xf numFmtId="0" fontId="1" fillId="0" borderId="0" xfId="0" quotePrefix="1" applyFont="1" applyAlignment="1" applyProtection="1">
      <alignment horizontal="right" vertical="center"/>
    </xf>
    <xf numFmtId="0" fontId="9" fillId="0" borderId="0" xfId="0" applyFont="1" applyBorder="1" applyAlignment="1" applyProtection="1">
      <alignment vertical="center"/>
    </xf>
    <xf numFmtId="0" fontId="1" fillId="0" borderId="0" xfId="0" applyFont="1" applyAlignment="1" applyProtection="1">
      <alignment horizontal="right" vertical="center"/>
    </xf>
    <xf numFmtId="0" fontId="6" fillId="0" borderId="0" xfId="0" applyFont="1" applyAlignment="1" applyProtection="1">
      <alignment vertical="center"/>
    </xf>
    <xf numFmtId="16" fontId="7" fillId="0" borderId="0" xfId="0" quotePrefix="1" applyNumberFormat="1" applyFont="1" applyAlignment="1" applyProtection="1">
      <alignment horizontal="right" vertical="center"/>
    </xf>
    <xf numFmtId="4" fontId="8" fillId="0" borderId="0" xfId="0" applyNumberFormat="1" applyFont="1" applyFill="1" applyBorder="1" applyAlignment="1" applyProtection="1">
      <alignment vertical="center"/>
    </xf>
    <xf numFmtId="4" fontId="8" fillId="2" borderId="0" xfId="0" applyNumberFormat="1" applyFont="1" applyFill="1" applyBorder="1" applyAlignment="1" applyProtection="1">
      <alignment vertical="center"/>
      <protection locked="0"/>
    </xf>
    <xf numFmtId="4" fontId="8" fillId="2" borderId="0" xfId="0" applyNumberFormat="1" applyFont="1" applyFill="1" applyAlignment="1" applyProtection="1">
      <alignment vertical="center"/>
      <protection locked="0"/>
    </xf>
    <xf numFmtId="0" fontId="8" fillId="0" borderId="0" xfId="0" applyFont="1" applyFill="1" applyBorder="1" applyAlignment="1" applyProtection="1">
      <alignment vertical="center"/>
    </xf>
    <xf numFmtId="0" fontId="7" fillId="0" borderId="0" xfId="0" applyFont="1" applyFill="1" applyBorder="1" applyAlignment="1" applyProtection="1">
      <alignment vertical="center"/>
    </xf>
    <xf numFmtId="4" fontId="7" fillId="0" borderId="1" xfId="0" applyNumberFormat="1" applyFont="1" applyFill="1" applyBorder="1" applyAlignment="1" applyProtection="1">
      <alignment vertical="center"/>
    </xf>
    <xf numFmtId="4" fontId="7" fillId="0" borderId="0" xfId="0" applyNumberFormat="1" applyFont="1" applyFill="1" applyBorder="1" applyAlignment="1" applyProtection="1">
      <alignment vertical="center"/>
    </xf>
    <xf numFmtId="0" fontId="10" fillId="0" borderId="0" xfId="0" quotePrefix="1" applyFont="1" applyAlignment="1" applyProtection="1">
      <alignment horizontal="right" vertical="center"/>
    </xf>
    <xf numFmtId="0" fontId="7" fillId="0" borderId="0" xfId="0" applyFont="1" applyBorder="1" applyAlignment="1" applyProtection="1">
      <alignment vertical="center"/>
    </xf>
    <xf numFmtId="4" fontId="7" fillId="0" borderId="2" xfId="0" applyNumberFormat="1" applyFont="1" applyFill="1" applyBorder="1" applyAlignment="1" applyProtection="1">
      <alignment vertical="center"/>
    </xf>
    <xf numFmtId="0" fontId="4" fillId="0" borderId="0" xfId="0" applyFont="1" applyAlignment="1" applyProtection="1">
      <alignment horizontal="right"/>
    </xf>
    <xf numFmtId="0" fontId="2" fillId="0" borderId="0" xfId="0" applyFont="1" applyFill="1" applyBorder="1" applyAlignment="1" applyProtection="1">
      <alignment horizontal="center" vertical="center" wrapText="1"/>
    </xf>
    <xf numFmtId="3" fontId="0" fillId="0" borderId="0" xfId="0" applyNumberFormat="1" applyFont="1" applyFill="1" applyBorder="1" applyAlignment="1" applyProtection="1">
      <alignment horizontal="right" vertical="center"/>
    </xf>
    <xf numFmtId="4" fontId="0" fillId="0" borderId="0" xfId="0" applyNumberFormat="1" applyFont="1" applyFill="1" applyBorder="1" applyAlignment="1" applyProtection="1">
      <alignment horizontal="right" vertical="center"/>
    </xf>
    <xf numFmtId="16" fontId="15" fillId="3" borderId="0" xfId="0" quotePrefix="1" applyNumberFormat="1" applyFont="1" applyFill="1" applyAlignment="1" applyProtection="1">
      <alignment horizontal="right" vertical="center"/>
    </xf>
    <xf numFmtId="0" fontId="0" fillId="0" borderId="0" xfId="0" applyFont="1" applyFill="1" applyAlignment="1" applyProtection="1">
      <alignment vertical="center"/>
    </xf>
    <xf numFmtId="0" fontId="3" fillId="0" borderId="0" xfId="0" applyFont="1" applyFill="1" applyAlignment="1" applyProtection="1">
      <alignment vertical="center"/>
    </xf>
    <xf numFmtId="1" fontId="16" fillId="0" borderId="0" xfId="0" applyNumberFormat="1" applyFont="1" applyFill="1" applyAlignment="1" applyProtection="1">
      <alignment horizontal="center" vertical="center"/>
    </xf>
    <xf numFmtId="1" fontId="16" fillId="2" borderId="0" xfId="0" applyNumberFormat="1" applyFont="1" applyFill="1" applyAlignment="1" applyProtection="1">
      <alignment horizontal="center" vertical="center"/>
      <protection locked="0"/>
    </xf>
    <xf numFmtId="0" fontId="2" fillId="3" borderId="3" xfId="0" applyFont="1" applyFill="1" applyBorder="1" applyAlignment="1" applyProtection="1">
      <alignment horizontal="right" vertical="center"/>
    </xf>
    <xf numFmtId="4" fontId="2" fillId="3" borderId="3" xfId="0" applyNumberFormat="1" applyFont="1" applyFill="1" applyBorder="1" applyAlignment="1" applyProtection="1">
      <alignment horizontal="right" vertical="center"/>
    </xf>
    <xf numFmtId="4" fontId="8" fillId="0" borderId="3" xfId="0" applyNumberFormat="1" applyFont="1" applyFill="1" applyBorder="1" applyAlignment="1" applyProtection="1">
      <alignment horizontal="right" vertical="center"/>
    </xf>
    <xf numFmtId="4" fontId="8" fillId="0" borderId="3" xfId="0" applyNumberFormat="1" applyFont="1" applyBorder="1" applyAlignment="1" applyProtection="1">
      <alignment horizontal="right" vertical="center"/>
    </xf>
    <xf numFmtId="4" fontId="21" fillId="0" borderId="0" xfId="0" applyNumberFormat="1" applyFont="1" applyProtection="1"/>
    <xf numFmtId="9" fontId="8" fillId="0" borderId="3" xfId="0" applyNumberFormat="1" applyFont="1" applyBorder="1" applyAlignment="1" applyProtection="1">
      <alignment horizontal="center" vertical="center"/>
    </xf>
    <xf numFmtId="0" fontId="0" fillId="0" borderId="0" xfId="0" applyFont="1" applyAlignment="1" applyProtection="1">
      <alignment horizontal="center"/>
    </xf>
    <xf numFmtId="0" fontId="23" fillId="0" borderId="0" xfId="0" applyFont="1" applyAlignment="1" applyProtection="1">
      <alignment vertical="center"/>
    </xf>
    <xf numFmtId="0" fontId="22" fillId="0" borderId="0" xfId="0" applyFont="1" applyAlignment="1" applyProtection="1">
      <alignment horizontal="center" vertical="center"/>
      <protection hidden="1"/>
    </xf>
    <xf numFmtId="0" fontId="2" fillId="3" borderId="3" xfId="0" applyFont="1" applyFill="1" applyBorder="1" applyAlignment="1" applyProtection="1">
      <alignment horizontal="right" vertical="center"/>
    </xf>
    <xf numFmtId="0" fontId="0" fillId="0" borderId="0" xfId="0" applyFont="1" applyAlignment="1" applyProtection="1">
      <alignment horizontal="left" wrapText="1"/>
    </xf>
    <xf numFmtId="0" fontId="0" fillId="0" borderId="0" xfId="0" applyFont="1" applyAlignment="1" applyProtection="1">
      <alignment horizontal="left"/>
    </xf>
    <xf numFmtId="0" fontId="2" fillId="3" borderId="3" xfId="0" applyFont="1" applyFill="1" applyBorder="1" applyAlignment="1" applyProtection="1">
      <alignment horizontal="center" vertical="center"/>
    </xf>
  </cellXfs>
  <cellStyles count="1">
    <cellStyle name="Normal" xfId="0" builtinId="0"/>
  </cellStyles>
  <dxfs count="0"/>
  <tableStyles count="0" defaultTableStyle="TableStyleMedium2" defaultPivotStyle="PivotStyleLight16"/>
  <colors>
    <mruColors>
      <color rgb="FF00CC00"/>
      <color rgb="FF00FF00"/>
      <color rgb="FF378165"/>
      <color rgb="FF008080"/>
      <color rgb="FF3F93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31750</xdr:colOff>
      <xdr:row>0</xdr:row>
      <xdr:rowOff>0</xdr:rowOff>
    </xdr:from>
    <xdr:to>
      <xdr:col>2</xdr:col>
      <xdr:colOff>689610</xdr:colOff>
      <xdr:row>0</xdr:row>
      <xdr:rowOff>421005</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1350" y="139700"/>
          <a:ext cx="1159510" cy="421005"/>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FF00"/>
  </sheetPr>
  <dimension ref="A1:O38"/>
  <sheetViews>
    <sheetView showGridLines="0" tabSelected="1" zoomScale="75" zoomScaleNormal="75" zoomScaleSheetLayoutView="100" workbookViewId="0">
      <selection activeCell="E19" sqref="E19"/>
    </sheetView>
  </sheetViews>
  <sheetFormatPr defaultColWidth="9.28515625" defaultRowHeight="12.75" x14ac:dyDescent="0.2"/>
  <cols>
    <col min="1" max="1" width="8.7109375" style="27" customWidth="1"/>
    <col min="2" max="2" width="7.28515625" style="10" customWidth="1"/>
    <col min="3" max="3" width="50.28515625" style="10" customWidth="1"/>
    <col min="4" max="8" width="16.140625" style="10" customWidth="1"/>
    <col min="9" max="16384" width="9.28515625" style="10"/>
  </cols>
  <sheetData>
    <row r="1" spans="1:15" s="2" customFormat="1" ht="42.4" customHeight="1" x14ac:dyDescent="0.25">
      <c r="E1" s="3"/>
    </row>
    <row r="2" spans="1:15" s="2" customFormat="1" ht="33.4" customHeight="1" x14ac:dyDescent="0.45">
      <c r="B2" s="7" t="s">
        <v>16</v>
      </c>
      <c r="C2" s="6"/>
      <c r="D2" s="6"/>
      <c r="E2" s="8" t="s">
        <v>6</v>
      </c>
      <c r="N2" s="11"/>
      <c r="O2" s="11"/>
    </row>
    <row r="3" spans="1:15" s="2" customFormat="1" ht="15.75" customHeight="1" x14ac:dyDescent="0.25">
      <c r="B3" s="2" t="s">
        <v>13</v>
      </c>
      <c r="E3" s="3"/>
      <c r="N3" s="28"/>
      <c r="O3" s="28"/>
    </row>
    <row r="4" spans="1:15" s="2" customFormat="1" ht="15.75" customHeight="1" x14ac:dyDescent="0.25">
      <c r="E4" s="3"/>
      <c r="N4" s="28"/>
      <c r="O4" s="28"/>
    </row>
    <row r="5" spans="1:15" s="4" customFormat="1" ht="20.25" customHeight="1" x14ac:dyDescent="0.25">
      <c r="B5" s="1" t="s">
        <v>1</v>
      </c>
      <c r="C5" s="1"/>
      <c r="D5" s="1"/>
      <c r="E5" s="5"/>
      <c r="N5" s="29"/>
      <c r="O5" s="30"/>
    </row>
    <row r="6" spans="1:15" s="4" customFormat="1" ht="20.25" customHeight="1" x14ac:dyDescent="0.25">
      <c r="B6" s="1"/>
      <c r="C6" s="1"/>
      <c r="D6" s="1"/>
      <c r="E6" s="5"/>
      <c r="N6" s="29"/>
      <c r="O6" s="30"/>
    </row>
    <row r="7" spans="1:15" s="4" customFormat="1" ht="20.25" customHeight="1" x14ac:dyDescent="0.25">
      <c r="B7" s="17" t="s">
        <v>9</v>
      </c>
      <c r="C7" s="1"/>
      <c r="D7" s="1"/>
      <c r="E7" s="35">
        <v>9</v>
      </c>
      <c r="N7" s="29"/>
      <c r="O7" s="30"/>
    </row>
    <row r="8" spans="1:15" s="32" customFormat="1" ht="20.25" customHeight="1" x14ac:dyDescent="0.25">
      <c r="B8" s="17"/>
      <c r="C8" s="33"/>
      <c r="D8" s="33"/>
      <c r="E8" s="34"/>
      <c r="N8" s="29"/>
      <c r="O8" s="30"/>
    </row>
    <row r="9" spans="1:15" s="4" customFormat="1" ht="20.25" customHeight="1" x14ac:dyDescent="0.25">
      <c r="B9" s="1"/>
      <c r="C9" s="1"/>
      <c r="D9" s="1"/>
      <c r="E9" s="16" t="s">
        <v>10</v>
      </c>
      <c r="N9" s="29"/>
      <c r="O9" s="30"/>
    </row>
    <row r="10" spans="1:15" s="4" customFormat="1" ht="20.25" customHeight="1" x14ac:dyDescent="0.25">
      <c r="A10" s="14"/>
      <c r="B10" s="15"/>
      <c r="C10" s="15"/>
      <c r="D10" s="15"/>
      <c r="E10" s="31" t="s">
        <v>7</v>
      </c>
    </row>
    <row r="11" spans="1:15" s="4" customFormat="1" ht="20.25" customHeight="1" x14ac:dyDescent="0.25">
      <c r="A11" s="12"/>
      <c r="B11" s="17" t="s">
        <v>0</v>
      </c>
      <c r="C11" s="17"/>
      <c r="D11" s="17"/>
      <c r="E11" s="18">
        <v>218700</v>
      </c>
    </row>
    <row r="12" spans="1:15" s="4" customFormat="1" ht="20.25" customHeight="1" x14ac:dyDescent="0.25">
      <c r="A12" s="12"/>
      <c r="B12" s="17" t="s">
        <v>2</v>
      </c>
      <c r="C12" s="17"/>
      <c r="D12" s="17"/>
      <c r="E12" s="19">
        <v>25614</v>
      </c>
    </row>
    <row r="13" spans="1:15" s="4" customFormat="1" ht="20.25" customHeight="1" x14ac:dyDescent="0.25">
      <c r="A13" s="12"/>
      <c r="B13" s="17" t="s">
        <v>3</v>
      </c>
      <c r="C13" s="17"/>
      <c r="D13" s="17"/>
      <c r="E13" s="19"/>
    </row>
    <row r="14" spans="1:15" s="4" customFormat="1" ht="20.25" customHeight="1" x14ac:dyDescent="0.25">
      <c r="A14" s="12"/>
      <c r="B14" s="20" t="s">
        <v>4</v>
      </c>
      <c r="C14" s="20"/>
      <c r="D14" s="20"/>
      <c r="E14" s="19"/>
    </row>
    <row r="15" spans="1:15" s="4" customFormat="1" ht="20.25" customHeight="1" x14ac:dyDescent="0.25">
      <c r="A15" s="12"/>
      <c r="B15" s="21" t="s">
        <v>25</v>
      </c>
      <c r="C15" s="21"/>
      <c r="D15" s="21"/>
      <c r="E15" s="22">
        <f>SUM(E11:E14)</f>
        <v>244314</v>
      </c>
    </row>
    <row r="16" spans="1:15" s="4" customFormat="1" ht="20.25" customHeight="1" x14ac:dyDescent="0.25">
      <c r="A16" s="12"/>
      <c r="B16" s="21"/>
      <c r="C16" s="21"/>
      <c r="D16" s="21"/>
      <c r="E16" s="23"/>
    </row>
    <row r="17" spans="1:8" s="4" customFormat="1" ht="20.25" customHeight="1" x14ac:dyDescent="0.25">
      <c r="A17" s="12"/>
      <c r="B17" s="20" t="s">
        <v>18</v>
      </c>
      <c r="C17" s="21"/>
      <c r="D17" s="21"/>
      <c r="E17" s="18"/>
    </row>
    <row r="18" spans="1:8" s="4" customFormat="1" ht="20.25" customHeight="1" x14ac:dyDescent="0.25">
      <c r="A18" s="12"/>
      <c r="B18" s="20" t="s">
        <v>17</v>
      </c>
      <c r="C18" s="21"/>
      <c r="D18" s="21"/>
      <c r="E18" s="18">
        <v>20786.400000000001</v>
      </c>
    </row>
    <row r="19" spans="1:8" s="4" customFormat="1" ht="20.25" customHeight="1" x14ac:dyDescent="0.25">
      <c r="A19" s="12"/>
      <c r="B19" s="21" t="s">
        <v>14</v>
      </c>
      <c r="C19" s="21"/>
      <c r="D19" s="21"/>
      <c r="E19" s="22">
        <f>E17+E18</f>
        <v>20786.400000000001</v>
      </c>
    </row>
    <row r="20" spans="1:8" s="4" customFormat="1" ht="20.25" customHeight="1" x14ac:dyDescent="0.25">
      <c r="A20" s="12"/>
      <c r="B20" s="20"/>
      <c r="C20" s="21"/>
      <c r="D20" s="21"/>
      <c r="E20" s="17"/>
    </row>
    <row r="21" spans="1:8" s="4" customFormat="1" ht="20.25" customHeight="1" x14ac:dyDescent="0.25">
      <c r="A21" s="24"/>
      <c r="B21" s="21" t="s">
        <v>8</v>
      </c>
      <c r="C21" s="20"/>
      <c r="D21" s="20"/>
      <c r="E21" s="22">
        <f>IF((E15-E19)&lt;0,0,E15-E19)</f>
        <v>223527.6</v>
      </c>
    </row>
    <row r="22" spans="1:8" s="4" customFormat="1" ht="20.25" customHeight="1" x14ac:dyDescent="0.25">
      <c r="A22" s="12"/>
      <c r="B22" s="21" t="s">
        <v>15</v>
      </c>
      <c r="C22" s="21"/>
      <c r="D22" s="21"/>
      <c r="E22" s="23">
        <f>H33</f>
        <v>22352.760000000002</v>
      </c>
      <c r="F22" s="44" t="str">
        <f>IF(F31&gt;0,"10% rate","15% rate")</f>
        <v>10% rate</v>
      </c>
    </row>
    <row r="23" spans="1:8" s="4" customFormat="1" ht="20.25" customHeight="1" x14ac:dyDescent="0.25">
      <c r="A23" s="12"/>
      <c r="B23" s="21"/>
      <c r="C23" s="21"/>
      <c r="D23" s="21"/>
      <c r="E23" s="23"/>
      <c r="F23" s="43"/>
    </row>
    <row r="24" spans="1:8" s="4" customFormat="1" ht="20.25" customHeight="1" x14ac:dyDescent="0.25">
      <c r="A24" s="12"/>
      <c r="B24" s="20" t="s">
        <v>11</v>
      </c>
      <c r="C24" s="21"/>
      <c r="D24" s="21"/>
      <c r="E24" s="18"/>
    </row>
    <row r="25" spans="1:8" s="4" customFormat="1" ht="20.25" customHeight="1" thickBot="1" x14ac:dyDescent="0.3">
      <c r="A25" s="12"/>
      <c r="B25" s="25" t="s">
        <v>5</v>
      </c>
      <c r="C25" s="13"/>
      <c r="D25" s="13"/>
      <c r="E25" s="26">
        <f>E22-E24</f>
        <v>22352.760000000002</v>
      </c>
    </row>
    <row r="26" spans="1:8" s="4" customFormat="1" ht="20.25" customHeight="1" thickTop="1" x14ac:dyDescent="0.25">
      <c r="A26" s="12"/>
      <c r="B26" s="25"/>
      <c r="C26" s="13"/>
      <c r="D26" s="13"/>
      <c r="E26" s="23"/>
    </row>
    <row r="27" spans="1:8" s="4" customFormat="1" ht="20.25" customHeight="1" x14ac:dyDescent="0.25">
      <c r="A27" s="12"/>
      <c r="B27" s="25"/>
      <c r="C27" s="13"/>
      <c r="D27" s="13"/>
      <c r="E27" s="23"/>
    </row>
    <row r="28" spans="1:8" s="4" customFormat="1" ht="20.25" customHeight="1" x14ac:dyDescent="0.25">
      <c r="A28" s="12"/>
      <c r="B28" s="25"/>
      <c r="C28" s="13"/>
      <c r="D28" s="13"/>
      <c r="E28" s="23"/>
    </row>
    <row r="29" spans="1:8" s="4" customFormat="1" ht="20.25" customHeight="1" x14ac:dyDescent="0.25">
      <c r="A29" s="12"/>
      <c r="B29" s="25"/>
      <c r="C29" s="13"/>
      <c r="D29" s="48" t="s">
        <v>26</v>
      </c>
      <c r="E29" s="48"/>
      <c r="F29" s="45" t="s">
        <v>23</v>
      </c>
      <c r="G29" s="48" t="s">
        <v>19</v>
      </c>
      <c r="H29" s="45" t="s">
        <v>24</v>
      </c>
    </row>
    <row r="30" spans="1:8" s="4" customFormat="1" ht="20.25" customHeight="1" x14ac:dyDescent="0.25">
      <c r="A30" s="12"/>
      <c r="B30" s="25"/>
      <c r="C30" s="13"/>
      <c r="D30" s="36" t="s">
        <v>20</v>
      </c>
      <c r="E30" s="37" t="s">
        <v>21</v>
      </c>
      <c r="F30" s="45"/>
      <c r="G30" s="48"/>
      <c r="H30" s="45"/>
    </row>
    <row r="31" spans="1:8" s="4" customFormat="1" ht="22.15" customHeight="1" x14ac:dyDescent="0.25">
      <c r="A31" s="12"/>
      <c r="B31" s="25"/>
      <c r="C31" s="13"/>
      <c r="D31" s="39">
        <v>0</v>
      </c>
      <c r="E31" s="38">
        <f>700000/13*E7</f>
        <v>484615.38461538462</v>
      </c>
      <c r="F31" s="38">
        <f>IF(E21&lt;D32,E21,0)</f>
        <v>223527.6</v>
      </c>
      <c r="G31" s="41">
        <v>0.1</v>
      </c>
      <c r="H31" s="38">
        <f>F31*G31</f>
        <v>22352.760000000002</v>
      </c>
    </row>
    <row r="32" spans="1:8" s="2" customFormat="1" ht="22.15" customHeight="1" x14ac:dyDescent="0.25">
      <c r="A32" s="9"/>
      <c r="B32" s="4"/>
      <c r="C32" s="4"/>
      <c r="D32" s="39">
        <f>E31+0.01</f>
        <v>484615.39461538463</v>
      </c>
      <c r="E32" s="39" t="s">
        <v>22</v>
      </c>
      <c r="F32" s="38">
        <f>IF(E21&gt;E31,E21,0)</f>
        <v>0</v>
      </c>
      <c r="G32" s="41">
        <v>0.15</v>
      </c>
      <c r="H32" s="38">
        <f>G32*F32</f>
        <v>0</v>
      </c>
    </row>
    <row r="33" spans="1:8" s="2" customFormat="1" ht="24.4" customHeight="1" x14ac:dyDescent="0.25">
      <c r="A33" s="9"/>
      <c r="B33" s="46" t="s">
        <v>12</v>
      </c>
      <c r="C33" s="47"/>
      <c r="D33" s="47"/>
      <c r="E33" s="47"/>
      <c r="F33" s="40">
        <f>F31+F32</f>
        <v>223527.6</v>
      </c>
      <c r="G33" s="42"/>
      <c r="H33" s="40">
        <f>H31+H32</f>
        <v>22352.760000000002</v>
      </c>
    </row>
    <row r="34" spans="1:8" s="2" customFormat="1" ht="20.25" customHeight="1" x14ac:dyDescent="0.25">
      <c r="A34" s="9"/>
      <c r="B34" s="47"/>
      <c r="C34" s="47"/>
      <c r="D34" s="47"/>
      <c r="E34" s="47"/>
    </row>
    <row r="35" spans="1:8" ht="20.25" customHeight="1" x14ac:dyDescent="0.2">
      <c r="B35" s="47"/>
      <c r="C35" s="47"/>
      <c r="D35" s="47"/>
      <c r="E35" s="47"/>
    </row>
    <row r="36" spans="1:8" ht="20.25" customHeight="1" x14ac:dyDescent="0.2">
      <c r="B36" s="47"/>
      <c r="C36" s="47"/>
      <c r="D36" s="47"/>
      <c r="E36" s="47"/>
    </row>
    <row r="37" spans="1:8" ht="20.25" customHeight="1" x14ac:dyDescent="0.2">
      <c r="B37" s="47"/>
      <c r="C37" s="47"/>
      <c r="D37" s="47"/>
      <c r="E37" s="47"/>
    </row>
    <row r="38" spans="1:8" ht="26.25" customHeight="1" x14ac:dyDescent="0.2">
      <c r="B38" s="47"/>
      <c r="C38" s="47"/>
      <c r="D38" s="47"/>
      <c r="E38" s="47"/>
    </row>
  </sheetData>
  <sheetProtection algorithmName="SHA-512" hashValue="Kk6b+PgZDOAV2zHeiISplCFLC4roquveXijpu5FgQhmxoEZQUkpgnDLX7OYu0Sdr6ysrOZjnCYoCWN4kVhZ9VA==" saltValue="JIHxE9EQj2APOspUcthxjg==" spinCount="100000" sheet="1" objects="1" scenarios="1"/>
  <mergeCells count="5">
    <mergeCell ref="H29:H30"/>
    <mergeCell ref="B33:E38"/>
    <mergeCell ref="G29:G30"/>
    <mergeCell ref="D29:E29"/>
    <mergeCell ref="F29:F30"/>
  </mergeCells>
  <pageMargins left="0.23622047244094491" right="0.23622047244094491" top="0.35433070866141736" bottom="0.35433070866141736" header="0.31496062992125984" footer="0.31496062992125984"/>
  <pageSetup paperSize="9" scale="65"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3" ma:contentTypeDescription="Create a new document." ma:contentTypeScope="" ma:versionID="a5c8054ec4e352ad1b013a6fcc040323">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1cecd14b3b108d05b63f31bc8afeded2"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B82AE14-A29E-4864-B8E0-AEBA19E95F0D}">
  <ds:schemaRefs>
    <ds:schemaRef ds:uri="http://purl.org/dc/dcmitype/"/>
    <ds:schemaRef ds:uri="http://purl.org/dc/elements/1.1/"/>
    <ds:schemaRef ds:uri="http://schemas.microsoft.com/office/2006/documentManagement/types"/>
    <ds:schemaRef ds:uri="http://schemas.microsoft.com/office/infopath/2007/PartnerControls"/>
    <ds:schemaRef ds:uri="http://schemas.microsoft.com/sharepoint/v3"/>
    <ds:schemaRef ds:uri="http://schemas.openxmlformats.org/package/2006/metadata/core-properties"/>
    <ds:schemaRef ds:uri="20291ebb-8fd5-4a4a-b5a6-ec5249e68ab7"/>
    <ds:schemaRef ds:uri="http://purl.org/dc/terms/"/>
    <ds:schemaRef ds:uri="71037282-4172-42af-8e02-c41ee92b0631"/>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D27C1521-728A-465A-A487-F45382A2A02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1037282-4172-42af-8e02-c41ee92b0631"/>
    <ds:schemaRef ds:uri="20291ebb-8fd5-4a4a-b5a6-ec5249e68a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033FBE5-647A-43B4-8F30-E094461A4AD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Cumulative Tax Calc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Ramakuela, Jacqui</dc:creator>
  <cp:lastModifiedBy>Ishwarlaal, Kavitha</cp:lastModifiedBy>
  <cp:lastPrinted>2014-12-19T13:18:01Z</cp:lastPrinted>
  <dcterms:created xsi:type="dcterms:W3CDTF">2011-10-12T07:08:14Z</dcterms:created>
  <dcterms:modified xsi:type="dcterms:W3CDTF">2021-05-18T12:36:37Z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ies>
</file>