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sage365.sharepoint.com/sites/za/pd/Compliance/PayrollAfrica/Tanzania/"/>
    </mc:Choice>
  </mc:AlternateContent>
  <xr:revisionPtr revIDLastSave="4" documentId="13_ncr:1_{02D7B620-8FC4-4935-91A3-664D6577B6F5}" xr6:coauthVersionLast="45" xr6:coauthVersionMax="45" xr10:uidLastSave="{AF6EC609-3B80-4C77-BA1D-B445DB4E8CD8}"/>
  <bookViews>
    <workbookView xWindow="-120" yWindow="-120" windowWidth="24240" windowHeight="13290" xr2:uid="{00000000-000D-0000-FFFF-FFFF00000000}"/>
  </bookViews>
  <sheets>
    <sheet name="Monthly Tax Calc" sheetId="19" r:id="rId1"/>
    <sheet name="YTD Tax Calc" sheetId="18"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18" l="1"/>
  <c r="B32" i="18" s="1"/>
  <c r="C32" i="18"/>
  <c r="B33" i="18" s="1"/>
  <c r="C33" i="18"/>
  <c r="B34" i="18" s="1"/>
  <c r="C30" i="18"/>
  <c r="B31" i="18" s="1"/>
  <c r="B24" i="19"/>
  <c r="B25" i="19"/>
  <c r="B26" i="19"/>
  <c r="B23" i="19"/>
  <c r="F11" i="19" l="1"/>
  <c r="F15" i="19" l="1"/>
  <c r="F15" i="18"/>
  <c r="F19" i="18" s="1"/>
  <c r="F20" i="18" s="1"/>
  <c r="D25" i="19" l="1"/>
  <c r="F25" i="19" s="1"/>
  <c r="D23" i="19"/>
  <c r="F23" i="19" s="1"/>
  <c r="D26" i="19"/>
  <c r="F26" i="19" s="1"/>
  <c r="D24" i="19"/>
  <c r="F24" i="19" s="1"/>
  <c r="D22" i="19"/>
  <c r="D33" i="18"/>
  <c r="F33" i="18" s="1"/>
  <c r="D31" i="18"/>
  <c r="F31" i="18" s="1"/>
  <c r="D34" i="18"/>
  <c r="F34" i="18" s="1"/>
  <c r="D32" i="18"/>
  <c r="F32" i="18" s="1"/>
  <c r="D30" i="18"/>
  <c r="D27" i="19" l="1"/>
  <c r="F22" i="19"/>
  <c r="F27" i="19" s="1"/>
  <c r="F17" i="19" s="1"/>
  <c r="D35" i="18"/>
  <c r="F30" i="18"/>
  <c r="F35" i="18" s="1"/>
  <c r="F22" i="18" s="1"/>
  <c r="F23" i="18" s="1"/>
  <c r="F25" i="18" s="1"/>
</calcChain>
</file>

<file path=xl/sharedStrings.xml><?xml version="1.0" encoding="utf-8"?>
<sst xmlns="http://schemas.openxmlformats.org/spreadsheetml/2006/main" count="51" uniqueCount="36">
  <si>
    <t>Tax rate</t>
  </si>
  <si>
    <t>Enter amounts only in the grey fields</t>
  </si>
  <si>
    <t>and above</t>
  </si>
  <si>
    <t xml:space="preserve">Monthly Income Bracket </t>
  </si>
  <si>
    <t>Gross Pay</t>
  </si>
  <si>
    <t>Less YTD tax paid</t>
  </si>
  <si>
    <t>TANZANIA</t>
  </si>
  <si>
    <t>TShs</t>
  </si>
  <si>
    <t>Tax deduction for retirement contributions</t>
  </si>
  <si>
    <t>From (TShs)</t>
  </si>
  <si>
    <t>To (TShs)</t>
  </si>
  <si>
    <t>Taxable Income            (TShs)</t>
  </si>
  <si>
    <t>Tax per bracket     (TShs)</t>
  </si>
  <si>
    <t>Taxable Amount</t>
  </si>
  <si>
    <r>
      <t xml:space="preserve">PAYE </t>
    </r>
    <r>
      <rPr>
        <i/>
        <sz val="10"/>
        <color theme="0" tint="-0.499984740745262"/>
        <rFont val="Calibri"/>
        <family val="2"/>
        <scheme val="minor"/>
      </rPr>
      <t>as per tax tables</t>
    </r>
  </si>
  <si>
    <t>Enter number of months worked in the year</t>
  </si>
  <si>
    <t>Annualised Taxable amount</t>
  </si>
  <si>
    <t>Annual Tax as per Tax Tables</t>
  </si>
  <si>
    <t>YTD+ Tax</t>
  </si>
  <si>
    <t>PAYE for current period</t>
  </si>
  <si>
    <t xml:space="preserve">    /  12</t>
  </si>
  <si>
    <t>=</t>
  </si>
  <si>
    <t>a</t>
  </si>
  <si>
    <t>b</t>
  </si>
  <si>
    <t>a - b</t>
  </si>
  <si>
    <t>YTD+</t>
  </si>
  <si>
    <t>c = a - b</t>
  </si>
  <si>
    <t>c x 12 / months worked</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</si>
  <si>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</si>
  <si>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 xml:space="preserve">Annual Income Bracket </t>
  </si>
  <si>
    <r>
      <t xml:space="preserve">Taxable Income </t>
    </r>
    <r>
      <rPr>
        <i/>
        <sz val="10"/>
        <color theme="1" tint="0.499984740745262"/>
        <rFont val="Calibri"/>
        <family val="2"/>
        <scheme val="minor"/>
      </rPr>
      <t>earnings , benefist and company contributions</t>
    </r>
  </si>
  <si>
    <r>
      <t xml:space="preserve">Tax deduction for retirement contributions </t>
    </r>
    <r>
      <rPr>
        <i/>
        <sz val="10"/>
        <color theme="1" tint="0.499984740745262"/>
        <rFont val="Calibri"/>
        <family val="2"/>
        <scheme val="minor"/>
      </rPr>
      <t xml:space="preserve">NSSF, PPF, etc. </t>
    </r>
  </si>
  <si>
    <r>
      <t>Taxable Income</t>
    </r>
    <r>
      <rPr>
        <i/>
        <sz val="10"/>
        <color theme="1" tint="0.499984740745262"/>
        <rFont val="Calibri"/>
        <family val="2"/>
        <scheme val="minor"/>
      </rPr>
      <t xml:space="preserve"> earnings, benefits and company contributions</t>
    </r>
  </si>
  <si>
    <t>Monthly Tax Calculator 2020</t>
  </si>
  <si>
    <t>Annual / YTD Tax Calculator 2020</t>
  </si>
  <si>
    <t>Effective 01 July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</si>
</sst>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b/>
      <sz val="11"/>
      <color theme="1"/>
      <name val="Calibri"/>
      <family val="2"/>
      <scheme val="minor"/>
    </font>
    <font>
      <i/>
      <sz val="10"/>
      <color theme="0" tint="-0.499984740745262"/>
      <name val="Calibri"/>
      <family val="2"/>
      <scheme val="minor"/>
    </font>
    <font>
      <sz val="11"/>
      <color theme="0" tint="-0.499984740745262"/>
      <name val="Calibri"/>
      <family val="2"/>
      <scheme val="minor"/>
    </font>
    <font>
      <b/>
      <sz val="11"/>
      <color theme="0"/>
      <name val="Calibri"/>
      <family val="2"/>
      <scheme val="minor"/>
    </font>
    <font>
      <i/>
      <sz val="10"/>
      <color theme="0" tint="-0.34998626667073579"/>
      <name val="Calibri"/>
      <family val="2"/>
      <scheme val="minor"/>
    </font>
    <font>
      <sz val="11"/>
      <color rgb="FF00FF00"/>
      <name val="Calibri"/>
      <family val="2"/>
      <scheme val="minor"/>
    </font>
    <font>
      <i/>
      <sz val="10"/>
      <color theme="1" tint="0.499984740745262"/>
      <name val="Calibri"/>
      <family val="2"/>
      <scheme val="minor"/>
    </font>
    <font>
      <sz val="11"/>
      <color rgb="FFC0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applyAlignment="1" applyProtection="1">
      <alignment vertical="center"/>
    </xf>
    <xf numFmtId="2" fontId="0" fillId="0" borderId="0" xfId="0" applyNumberFormat="1" applyFont="1" applyAlignment="1" applyProtection="1">
      <alignment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9" fillId="2" borderId="6" xfId="0" applyNumberFormat="1" applyFont="1" applyFill="1" applyBorder="1" applyAlignment="1" applyProtection="1">
      <alignment vertical="center"/>
    </xf>
    <xf numFmtId="4" fontId="9" fillId="2" borderId="2" xfId="0" applyNumberFormat="1" applyFont="1" applyFill="1" applyBorder="1" applyAlignment="1" applyProtection="1">
      <alignment vertical="center"/>
    </xf>
    <xf numFmtId="4" fontId="9" fillId="2" borderId="2" xfId="0" applyNumberFormat="1" applyFont="1" applyFill="1" applyBorder="1" applyAlignment="1" applyProtection="1">
      <alignment horizontal="right" vertical="center"/>
    </xf>
    <xf numFmtId="0" fontId="1" fillId="0" borderId="0" xfId="0" applyFont="1" applyAlignment="1" applyProtection="1">
      <alignment horizontal="right"/>
    </xf>
    <xf numFmtId="0" fontId="5" fillId="0" borderId="0" xfId="0" applyFont="1" applyProtection="1"/>
    <xf numFmtId="0" fontId="9" fillId="0" borderId="0" xfId="0" applyFont="1" applyAlignment="1" applyProtection="1">
      <alignment vertical="center"/>
    </xf>
    <xf numFmtId="0" fontId="0" fillId="0" borderId="0" xfId="0" applyFont="1" applyFill="1" applyBorder="1" applyProtection="1"/>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0" fontId="9" fillId="0" borderId="0" xfId="0" applyFont="1" applyFill="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4" fontId="9" fillId="0" borderId="0" xfId="0" applyNumberFormat="1" applyFont="1" applyFill="1" applyAlignment="1" applyProtection="1">
      <alignment vertical="center"/>
    </xf>
    <xf numFmtId="4" fontId="9" fillId="0" borderId="0" xfId="0" applyNumberFormat="1" applyFont="1" applyFill="1" applyBorder="1" applyAlignment="1" applyProtection="1">
      <alignment horizontal="left" vertical="center"/>
    </xf>
    <xf numFmtId="0" fontId="11" fillId="0" borderId="0" xfId="0" quotePrefix="1" applyFont="1" applyFill="1" applyAlignment="1" applyProtection="1">
      <alignment horizontal="right" vertical="center"/>
    </xf>
    <xf numFmtId="0" fontId="0" fillId="0" borderId="0" xfId="0" applyFont="1" applyFill="1" applyAlignment="1" applyProtection="1">
      <alignment vertical="center"/>
    </xf>
    <xf numFmtId="4" fontId="7" fillId="0" borderId="0" xfId="0" applyNumberFormat="1" applyFont="1" applyFill="1" applyBorder="1" applyAlignment="1" applyProtection="1">
      <alignment vertical="center"/>
    </xf>
    <xf numFmtId="0" fontId="11" fillId="0" borderId="0" xfId="0" quotePrefix="1" applyFont="1" applyAlignment="1" applyProtection="1">
      <alignment horizontal="right" vertical="center"/>
    </xf>
    <xf numFmtId="0" fontId="7" fillId="0" borderId="0" xfId="0" applyFont="1" applyBorder="1" applyAlignment="1" applyProtection="1">
      <alignment vertical="center"/>
    </xf>
    <xf numFmtId="4" fontId="7" fillId="0" borderId="4" xfId="0" applyNumberFormat="1" applyFont="1" applyFill="1" applyBorder="1" applyAlignment="1" applyProtection="1">
      <alignment vertical="center"/>
    </xf>
    <xf numFmtId="4" fontId="11" fillId="0" borderId="0" xfId="0" applyNumberFormat="1" applyFont="1" applyAlignment="1" applyProtection="1">
      <alignment vertical="center"/>
    </xf>
    <xf numFmtId="0" fontId="8" fillId="0" borderId="0" xfId="0" applyFont="1" applyAlignment="1" applyProtection="1">
      <alignment horizontal="right" vertical="center"/>
    </xf>
    <xf numFmtId="4" fontId="9" fillId="0" borderId="6" xfId="0" applyNumberFormat="1" applyFont="1" applyBorder="1" applyAlignment="1" applyProtection="1">
      <alignment vertical="center"/>
    </xf>
    <xf numFmtId="4" fontId="9" fillId="0" borderId="2" xfId="0" applyNumberFormat="1" applyFont="1" applyBorder="1" applyAlignment="1" applyProtection="1">
      <alignment vertical="center"/>
    </xf>
    <xf numFmtId="4" fontId="7" fillId="0" borderId="3" xfId="0" applyNumberFormat="1" applyFont="1" applyBorder="1" applyAlignment="1" applyProtection="1">
      <alignment vertical="center"/>
    </xf>
    <xf numFmtId="164" fontId="7" fillId="0" borderId="1" xfId="0" applyNumberFormat="1" applyFont="1" applyBorder="1" applyAlignment="1" applyProtection="1">
      <alignment horizontal="center" vertical="center"/>
    </xf>
    <xf numFmtId="0" fontId="4" fillId="0" borderId="0" xfId="0" applyFont="1" applyAlignment="1" applyProtection="1">
      <alignment horizontal="right"/>
    </xf>
    <xf numFmtId="1" fontId="16" fillId="4" borderId="0" xfId="0" applyNumberFormat="1" applyFont="1" applyFill="1" applyAlignment="1" applyProtection="1">
      <alignment horizontal="center" vertical="center"/>
      <protection locked="0"/>
    </xf>
    <xf numFmtId="9" fontId="9" fillId="0" borderId="6" xfId="0" applyNumberFormat="1" applyFont="1" applyBorder="1" applyAlignment="1" applyProtection="1">
      <alignment horizontal="center" vertical="center"/>
    </xf>
    <xf numFmtId="9" fontId="9" fillId="0" borderId="2" xfId="0" applyNumberFormat="1" applyFont="1" applyBorder="1" applyAlignment="1" applyProtection="1">
      <alignment horizontal="center" vertical="center"/>
    </xf>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0" fontId="18" fillId="0" borderId="0" xfId="0" quotePrefix="1" applyFont="1" applyAlignment="1" applyProtection="1">
      <alignment vertical="center"/>
    </xf>
    <xf numFmtId="0" fontId="2" fillId="3" borderId="5" xfId="0" applyFont="1" applyFill="1" applyBorder="1" applyAlignment="1" applyProtection="1">
      <alignment horizontal="center" vertical="center"/>
    </xf>
    <xf numFmtId="0" fontId="20" fillId="0" borderId="0" xfId="0" applyFont="1" applyAlignment="1" applyProtection="1">
      <alignment vertical="center"/>
    </xf>
    <xf numFmtId="0" fontId="20" fillId="0" borderId="0" xfId="0" applyFont="1" applyFill="1" applyAlignment="1" applyProtection="1">
      <alignment vertical="center"/>
    </xf>
    <xf numFmtId="0" fontId="6" fillId="0" borderId="0" xfId="0" quotePrefix="1" applyFont="1" applyAlignment="1" applyProtection="1">
      <alignment horizontal="right" vertical="center"/>
    </xf>
    <xf numFmtId="16" fontId="19" fillId="3" borderId="0" xfId="0" quotePrefix="1" applyNumberFormat="1" applyFont="1" applyFill="1" applyAlignment="1" applyProtection="1">
      <alignment horizontal="right" vertical="center"/>
    </xf>
    <xf numFmtId="0" fontId="23" fillId="0" borderId="0" xfId="0" applyFont="1" applyProtection="1"/>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9" fontId="2" fillId="3" borderId="5" xfId="0" applyNumberFormat="1" applyFont="1" applyFill="1" applyBorder="1" applyAlignment="1" applyProtection="1">
      <alignment horizontal="center" vertical="center"/>
    </xf>
    <xf numFmtId="0" fontId="0" fillId="0" borderId="0" xfId="0" applyFont="1" applyAlignment="1" applyProtection="1">
      <alignment horizontal="left" wrapText="1"/>
    </xf>
    <xf numFmtId="0" fontId="0" fillId="0" borderId="0" xfId="0" applyFont="1" applyAlignment="1" applyProtection="1">
      <alignment horizontal="left"/>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57785</xdr:colOff>
      <xdr:row>3</xdr:row>
      <xdr:rowOff>52705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35"/>
  <sheetViews>
    <sheetView showGridLines="0" tabSelected="1" zoomScaleNormal="100" zoomScaleSheetLayoutView="100" workbookViewId="0">
      <selection activeCell="F10" sqref="F10"/>
    </sheetView>
  </sheetViews>
  <sheetFormatPr defaultColWidth="9.140625" defaultRowHeight="12.75" x14ac:dyDescent="0.2"/>
  <cols>
    <col min="1" max="1" width="8.5703125" style="41" customWidth="1"/>
    <col min="2" max="2" width="16.140625" style="13" customWidth="1"/>
    <col min="3" max="5" width="21.5703125" style="13" customWidth="1"/>
    <col min="6" max="6" width="17.85546875" style="13" customWidth="1"/>
    <col min="7" max="13" width="9.140625" style="13"/>
    <col min="14" max="14" width="9.140625" style="13" customWidth="1"/>
    <col min="15" max="16384" width="9.140625" style="13"/>
  </cols>
  <sheetData>
    <row r="1" spans="1:20" s="2" customFormat="1" ht="15" x14ac:dyDescent="0.25">
      <c r="F1" s="3"/>
    </row>
    <row r="2" spans="1:20" s="2" customFormat="1" ht="15" x14ac:dyDescent="0.25">
      <c r="F2" s="3"/>
    </row>
    <row r="3" spans="1:20" s="2" customFormat="1" ht="15" x14ac:dyDescent="0.25">
      <c r="F3" s="3"/>
    </row>
    <row r="4" spans="1:20" s="2" customFormat="1" ht="15" x14ac:dyDescent="0.25">
      <c r="F4" s="3"/>
    </row>
    <row r="5" spans="1:20" s="2" customFormat="1" ht="30" customHeight="1" x14ac:dyDescent="0.45">
      <c r="B5" s="7" t="s">
        <v>33</v>
      </c>
      <c r="C5" s="6"/>
      <c r="D5" s="6"/>
      <c r="E5" s="6"/>
      <c r="F5" s="8" t="s">
        <v>6</v>
      </c>
      <c r="S5" s="15"/>
      <c r="T5" s="15"/>
    </row>
    <row r="6" spans="1:20" s="2" customFormat="1" ht="15.75" customHeight="1" x14ac:dyDescent="0.25">
      <c r="B6" s="54" t="s">
        <v>35</v>
      </c>
      <c r="F6" s="3"/>
      <c r="S6" s="45"/>
      <c r="T6" s="45"/>
    </row>
    <row r="7" spans="1:20" s="4" customFormat="1" ht="20.25" customHeight="1" x14ac:dyDescent="0.25">
      <c r="C7" s="1"/>
      <c r="D7" s="1"/>
      <c r="E7" s="1"/>
      <c r="F7" s="5"/>
      <c r="S7" s="46"/>
      <c r="T7" s="47"/>
    </row>
    <row r="8" spans="1:20" s="4" customFormat="1" ht="20.25" customHeight="1" x14ac:dyDescent="0.25">
      <c r="B8" s="1" t="s">
        <v>1</v>
      </c>
      <c r="C8" s="1"/>
      <c r="D8" s="1"/>
      <c r="E8" s="1"/>
      <c r="F8" s="5"/>
      <c r="S8" s="46"/>
      <c r="T8" s="47"/>
    </row>
    <row r="9" spans="1:20" s="4" customFormat="1" ht="20.25" customHeight="1" x14ac:dyDescent="0.25">
      <c r="A9" s="19"/>
      <c r="B9" s="20"/>
      <c r="C9" s="20"/>
      <c r="D9" s="20"/>
      <c r="E9" s="20"/>
      <c r="F9" s="21" t="s">
        <v>7</v>
      </c>
    </row>
    <row r="10" spans="1:20" s="4" customFormat="1" ht="20.25" customHeight="1" x14ac:dyDescent="0.25">
      <c r="A10" s="16"/>
      <c r="B10" s="22" t="s">
        <v>30</v>
      </c>
      <c r="C10" s="22"/>
      <c r="D10" s="22"/>
      <c r="E10" s="22"/>
      <c r="F10" s="23">
        <v>2141161</v>
      </c>
    </row>
    <row r="11" spans="1:20" s="4" customFormat="1" ht="20.25" customHeight="1" x14ac:dyDescent="0.25">
      <c r="A11" s="52"/>
      <c r="B11" s="25" t="s">
        <v>4</v>
      </c>
      <c r="C11" s="25"/>
      <c r="D11" s="25"/>
      <c r="E11" s="25"/>
      <c r="F11" s="26">
        <f>SUM(F10:F10)</f>
        <v>2141161</v>
      </c>
      <c r="G11" s="50" t="s">
        <v>22</v>
      </c>
    </row>
    <row r="12" spans="1:20" s="4" customFormat="1" ht="20.25" customHeight="1" x14ac:dyDescent="0.25">
      <c r="A12" s="16"/>
      <c r="B12" s="24"/>
      <c r="C12" s="24"/>
      <c r="D12" s="24"/>
      <c r="E12" s="24"/>
      <c r="F12" s="27"/>
      <c r="G12" s="50"/>
    </row>
    <row r="13" spans="1:20" s="4" customFormat="1" ht="20.25" customHeight="1" x14ac:dyDescent="0.25">
      <c r="A13" s="16"/>
      <c r="B13" s="28" t="s">
        <v>31</v>
      </c>
      <c r="C13" s="28"/>
      <c r="D13" s="28"/>
      <c r="E13" s="28"/>
      <c r="F13" s="23">
        <v>214116</v>
      </c>
      <c r="G13" s="50" t="s">
        <v>23</v>
      </c>
    </row>
    <row r="14" spans="1:20" s="30" customFormat="1" ht="20.25" customHeight="1" x14ac:dyDescent="0.25">
      <c r="A14" s="29"/>
      <c r="B14" s="28"/>
      <c r="C14" s="28"/>
      <c r="D14" s="28"/>
      <c r="E14" s="28"/>
      <c r="F14" s="22"/>
      <c r="G14" s="51"/>
    </row>
    <row r="15" spans="1:20" s="4" customFormat="1" ht="20.25" customHeight="1" x14ac:dyDescent="0.25">
      <c r="A15" s="32"/>
      <c r="B15" s="25" t="s">
        <v>13</v>
      </c>
      <c r="C15" s="25"/>
      <c r="D15" s="25"/>
      <c r="E15" s="25"/>
      <c r="F15" s="31">
        <f>F11-F13</f>
        <v>1927045</v>
      </c>
      <c r="G15" s="50" t="s">
        <v>24</v>
      </c>
    </row>
    <row r="16" spans="1:20" s="4" customFormat="1" ht="20.25" customHeight="1" x14ac:dyDescent="0.25">
      <c r="A16" s="16"/>
      <c r="B16" s="25"/>
      <c r="C16" s="25"/>
      <c r="D16" s="25"/>
      <c r="E16" s="25"/>
      <c r="F16" s="31"/>
      <c r="G16" s="50"/>
    </row>
    <row r="17" spans="1:6" s="4" customFormat="1" ht="20.25" customHeight="1" thickBot="1" x14ac:dyDescent="0.3">
      <c r="A17" s="16"/>
      <c r="B17" s="33" t="s">
        <v>14</v>
      </c>
      <c r="C17" s="33"/>
      <c r="D17" s="33"/>
      <c r="E17" s="33"/>
      <c r="F17" s="34">
        <f>F27</f>
        <v>408613.5</v>
      </c>
    </row>
    <row r="18" spans="1:6" s="4" customFormat="1" ht="20.25" customHeight="1" thickTop="1" x14ac:dyDescent="0.25">
      <c r="A18" s="16"/>
      <c r="B18" s="17"/>
      <c r="C18" s="18"/>
      <c r="D18" s="18"/>
      <c r="E18" s="18"/>
      <c r="F18" s="22"/>
    </row>
    <row r="19" spans="1:6" s="4" customFormat="1" ht="11.25" customHeight="1" x14ac:dyDescent="0.25">
      <c r="A19" s="19"/>
      <c r="B19" s="35"/>
      <c r="C19" s="35"/>
      <c r="D19" s="35"/>
      <c r="E19" s="35"/>
      <c r="F19" s="36"/>
    </row>
    <row r="20" spans="1:6" s="4" customFormat="1" ht="20.25" customHeight="1" x14ac:dyDescent="0.25">
      <c r="A20" s="19"/>
      <c r="B20" s="55" t="s">
        <v>3</v>
      </c>
      <c r="C20" s="55"/>
      <c r="D20" s="56" t="s">
        <v>11</v>
      </c>
      <c r="E20" s="57" t="s">
        <v>0</v>
      </c>
      <c r="F20" s="56" t="s">
        <v>12</v>
      </c>
    </row>
    <row r="21" spans="1:6" s="4" customFormat="1" ht="20.25" customHeight="1" x14ac:dyDescent="0.25">
      <c r="A21" s="19"/>
      <c r="B21" s="49" t="s">
        <v>9</v>
      </c>
      <c r="C21" s="49" t="s">
        <v>10</v>
      </c>
      <c r="D21" s="56"/>
      <c r="E21" s="57"/>
      <c r="F21" s="56"/>
    </row>
    <row r="22" spans="1:6" s="4" customFormat="1" ht="20.25" customHeight="1" x14ac:dyDescent="0.25">
      <c r="A22" s="19"/>
      <c r="B22" s="9">
        <v>0</v>
      </c>
      <c r="C22" s="9">
        <v>270000</v>
      </c>
      <c r="D22" s="37">
        <f>IF(F15&lt;=C22,F15,C22)</f>
        <v>270000</v>
      </c>
      <c r="E22" s="43">
        <v>0</v>
      </c>
      <c r="F22" s="37">
        <f>D22*E22</f>
        <v>0</v>
      </c>
    </row>
    <row r="23" spans="1:6" s="4" customFormat="1" ht="20.25" customHeight="1" x14ac:dyDescent="0.25">
      <c r="A23" s="19"/>
      <c r="B23" s="10">
        <f>C22+0.01</f>
        <v>270000.01</v>
      </c>
      <c r="C23" s="10">
        <v>520000</v>
      </c>
      <c r="D23" s="38">
        <f>IF(F$15&gt;=C23,C23-C22,IF(F$15-B23&gt;0,F$15-C22,0))</f>
        <v>250000</v>
      </c>
      <c r="E23" s="44">
        <v>0.09</v>
      </c>
      <c r="F23" s="37">
        <f t="shared" ref="F23:F26" si="0">D23*E23</f>
        <v>22500</v>
      </c>
    </row>
    <row r="24" spans="1:6" s="4" customFormat="1" ht="20.25" customHeight="1" x14ac:dyDescent="0.25">
      <c r="A24" s="19"/>
      <c r="B24" s="10">
        <f t="shared" ref="B24:B26" si="1">C23+0.01</f>
        <v>520000.01</v>
      </c>
      <c r="C24" s="10">
        <v>760000</v>
      </c>
      <c r="D24" s="38">
        <f>IF(F$15&gt;=C24,C24-C23,IF(F$15-B24&gt;0,F$15-C23,0))</f>
        <v>240000</v>
      </c>
      <c r="E24" s="44">
        <v>0.2</v>
      </c>
      <c r="F24" s="37">
        <f t="shared" si="0"/>
        <v>48000</v>
      </c>
    </row>
    <row r="25" spans="1:6" s="4" customFormat="1" ht="20.25" customHeight="1" x14ac:dyDescent="0.25">
      <c r="A25" s="19"/>
      <c r="B25" s="10">
        <f t="shared" si="1"/>
        <v>760000.01</v>
      </c>
      <c r="C25" s="10">
        <v>1000000</v>
      </c>
      <c r="D25" s="38">
        <f t="shared" ref="D25" si="2">IF(F$15&gt;=C25,C25-C24,IF(F$15-B25&gt;0,F$15-C24,0))</f>
        <v>240000</v>
      </c>
      <c r="E25" s="44">
        <v>0.25</v>
      </c>
      <c r="F25" s="37">
        <f t="shared" si="0"/>
        <v>60000</v>
      </c>
    </row>
    <row r="26" spans="1:6" s="4" customFormat="1" ht="20.25" customHeight="1" x14ac:dyDescent="0.25">
      <c r="A26" s="19"/>
      <c r="B26" s="10">
        <f t="shared" si="1"/>
        <v>1000000.01</v>
      </c>
      <c r="C26" s="11" t="s">
        <v>2</v>
      </c>
      <c r="D26" s="38">
        <f>IF(F15&gt;=C26,C26-C25,IF(F15-B26&gt;0,F15-C25,0))</f>
        <v>927045</v>
      </c>
      <c r="E26" s="44">
        <v>0.3</v>
      </c>
      <c r="F26" s="37">
        <f t="shared" si="0"/>
        <v>278113.5</v>
      </c>
    </row>
    <row r="27" spans="1:6" s="4" customFormat="1" ht="20.25" customHeight="1" thickBot="1" x14ac:dyDescent="0.3">
      <c r="A27" s="19"/>
      <c r="B27" s="14"/>
      <c r="C27" s="14"/>
      <c r="D27" s="39">
        <f>SUM(D22:D26)</f>
        <v>1927045</v>
      </c>
      <c r="E27" s="40"/>
      <c r="F27" s="39">
        <f>SUM(F22:F26)</f>
        <v>408613.5</v>
      </c>
    </row>
    <row r="28" spans="1:6" s="4" customFormat="1" ht="20.25" customHeight="1" x14ac:dyDescent="0.25">
      <c r="A28" s="19"/>
    </row>
    <row r="29" spans="1:6" s="4" customFormat="1" ht="20.25" customHeight="1" x14ac:dyDescent="0.25">
      <c r="A29" s="19"/>
    </row>
    <row r="30" spans="1:6" s="2" customFormat="1" ht="20.25" customHeight="1" x14ac:dyDescent="0.25">
      <c r="A30" s="12"/>
      <c r="B30" s="58" t="s">
        <v>28</v>
      </c>
      <c r="C30" s="59"/>
      <c r="D30" s="59"/>
      <c r="E30" s="59"/>
      <c r="F30" s="59"/>
    </row>
    <row r="31" spans="1:6" s="2" customFormat="1" ht="20.25" customHeight="1" x14ac:dyDescent="0.25">
      <c r="A31" s="12"/>
      <c r="B31" s="59"/>
      <c r="C31" s="59"/>
      <c r="D31" s="59"/>
      <c r="E31" s="59"/>
      <c r="F31" s="59"/>
    </row>
    <row r="32" spans="1:6" ht="20.25" customHeight="1" x14ac:dyDescent="0.2">
      <c r="B32" s="59"/>
      <c r="C32" s="59"/>
      <c r="D32" s="59"/>
      <c r="E32" s="59"/>
      <c r="F32" s="59"/>
    </row>
    <row r="33" spans="2:6" ht="20.25" customHeight="1" x14ac:dyDescent="0.2">
      <c r="B33" s="59"/>
      <c r="C33" s="59"/>
      <c r="D33" s="59"/>
      <c r="E33" s="59"/>
      <c r="F33" s="59"/>
    </row>
    <row r="34" spans="2:6" ht="20.25" customHeight="1" x14ac:dyDescent="0.2">
      <c r="B34" s="59"/>
      <c r="C34" s="59"/>
      <c r="D34" s="59"/>
      <c r="E34" s="59"/>
      <c r="F34" s="59"/>
    </row>
    <row r="35" spans="2:6" x14ac:dyDescent="0.2">
      <c r="B35" s="59"/>
      <c r="C35" s="59"/>
      <c r="D35" s="59"/>
      <c r="E35" s="59"/>
      <c r="F35" s="59"/>
    </row>
  </sheetData>
  <sheetProtection algorithmName="SHA-512" hashValue="y6024wOSo/KxDUa3iNWOH6wWVa3HqhvZKjHz/htvRTxYABQUqIPm/alxTzeNXaYgnCIKFX3xUCuoii9nB2+6jQ==" saltValue="3kgTOmJLzRp2T32vYdaCFA==" spinCount="100000" sheet="1" objects="1" scenarios="1" selectLockedCells="1"/>
  <mergeCells count="5">
    <mergeCell ref="B20:C20"/>
    <mergeCell ref="D20:D21"/>
    <mergeCell ref="E20:E21"/>
    <mergeCell ref="F20:F21"/>
    <mergeCell ref="B30:F35"/>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43"/>
  <sheetViews>
    <sheetView showGridLines="0" zoomScaleNormal="100" zoomScaleSheetLayoutView="100" workbookViewId="0">
      <selection activeCell="F14" sqref="F14"/>
    </sheetView>
  </sheetViews>
  <sheetFormatPr defaultColWidth="9.140625" defaultRowHeight="12.75" x14ac:dyDescent="0.2"/>
  <cols>
    <col min="1" max="1" width="4.85546875" style="41" customWidth="1"/>
    <col min="2" max="5" width="21.5703125" style="13" customWidth="1"/>
    <col min="6" max="6" width="17.85546875" style="13" customWidth="1"/>
    <col min="7" max="13" width="9.140625" style="13"/>
    <col min="14" max="14" width="9.140625" style="13" customWidth="1"/>
    <col min="15" max="16384" width="9.140625" style="13"/>
  </cols>
  <sheetData>
    <row r="1" spans="1:20" s="2" customFormat="1" ht="15" x14ac:dyDescent="0.25">
      <c r="F1" s="3"/>
    </row>
    <row r="2" spans="1:20" s="2" customFormat="1" ht="15" x14ac:dyDescent="0.25">
      <c r="F2" s="3"/>
    </row>
    <row r="3" spans="1:20" s="2" customFormat="1" ht="15" x14ac:dyDescent="0.25">
      <c r="F3" s="3"/>
    </row>
    <row r="4" spans="1:20" s="2" customFormat="1" ht="15" x14ac:dyDescent="0.25">
      <c r="F4" s="3"/>
    </row>
    <row r="5" spans="1:20" s="2" customFormat="1" ht="30" customHeight="1" x14ac:dyDescent="0.45">
      <c r="B5" s="7" t="s">
        <v>34</v>
      </c>
      <c r="C5" s="6"/>
      <c r="D5" s="6"/>
      <c r="E5" s="6"/>
      <c r="F5" s="8" t="s">
        <v>6</v>
      </c>
      <c r="S5" s="15"/>
      <c r="T5" s="15"/>
    </row>
    <row r="6" spans="1:20" s="2" customFormat="1" ht="15.75" customHeight="1" x14ac:dyDescent="0.25">
      <c r="B6" s="54" t="s">
        <v>35</v>
      </c>
      <c r="F6" s="3"/>
      <c r="S6" s="45"/>
      <c r="T6" s="45"/>
    </row>
    <row r="7" spans="1:20" s="2" customFormat="1" ht="15.75" customHeight="1" x14ac:dyDescent="0.25">
      <c r="B7" s="54"/>
      <c r="F7" s="3"/>
      <c r="S7" s="45"/>
      <c r="T7" s="45"/>
    </row>
    <row r="8" spans="1:20" s="4" customFormat="1" ht="20.25" customHeight="1" x14ac:dyDescent="0.25">
      <c r="B8" s="1" t="s">
        <v>1</v>
      </c>
      <c r="C8" s="1"/>
      <c r="D8" s="1"/>
      <c r="E8" s="1"/>
      <c r="F8" s="5"/>
      <c r="S8" s="46"/>
      <c r="T8" s="47"/>
    </row>
    <row r="9" spans="1:20" s="4" customFormat="1" ht="8.4499999999999993" customHeight="1" x14ac:dyDescent="0.25">
      <c r="B9" s="1"/>
      <c r="C9" s="1"/>
      <c r="D9" s="1"/>
      <c r="E9" s="1"/>
      <c r="F9" s="5"/>
      <c r="S9" s="46"/>
      <c r="T9" s="47"/>
    </row>
    <row r="10" spans="1:20" s="4" customFormat="1" ht="20.25" customHeight="1" x14ac:dyDescent="0.25">
      <c r="B10" s="22" t="s">
        <v>15</v>
      </c>
      <c r="C10" s="1"/>
      <c r="D10" s="1"/>
      <c r="E10" s="1"/>
      <c r="F10" s="42">
        <v>1</v>
      </c>
      <c r="G10" s="48" t="s">
        <v>20</v>
      </c>
      <c r="S10" s="46"/>
      <c r="T10" s="47"/>
    </row>
    <row r="11" spans="1:20" s="4" customFormat="1" ht="15.6" customHeight="1" x14ac:dyDescent="0.25">
      <c r="B11" s="1"/>
      <c r="C11" s="1"/>
      <c r="D11" s="1"/>
      <c r="E11" s="1"/>
      <c r="F11" s="5"/>
      <c r="S11" s="46"/>
      <c r="T11" s="47"/>
    </row>
    <row r="12" spans="1:20" s="4" customFormat="1" ht="20.25" customHeight="1" x14ac:dyDescent="0.25">
      <c r="A12" s="19"/>
      <c r="B12" s="20"/>
      <c r="C12" s="20"/>
      <c r="D12" s="20"/>
      <c r="E12" s="20"/>
      <c r="F12" s="21" t="s">
        <v>7</v>
      </c>
    </row>
    <row r="13" spans="1:20" s="4" customFormat="1" ht="20.25" customHeight="1" x14ac:dyDescent="0.25">
      <c r="A13" s="19"/>
      <c r="B13" s="20"/>
      <c r="C13" s="20"/>
      <c r="D13" s="20"/>
      <c r="E13" s="20"/>
      <c r="F13" s="53" t="s">
        <v>25</v>
      </c>
    </row>
    <row r="14" spans="1:20" s="4" customFormat="1" ht="20.25" customHeight="1" x14ac:dyDescent="0.25">
      <c r="A14" s="16"/>
      <c r="B14" s="22" t="s">
        <v>32</v>
      </c>
      <c r="C14" s="22"/>
      <c r="D14" s="22"/>
      <c r="E14" s="22"/>
      <c r="F14" s="23">
        <v>0</v>
      </c>
    </row>
    <row r="15" spans="1:20" s="4" customFormat="1" ht="20.25" customHeight="1" x14ac:dyDescent="0.25">
      <c r="A15" s="52" t="s">
        <v>21</v>
      </c>
      <c r="B15" s="25" t="s">
        <v>4</v>
      </c>
      <c r="C15" s="25"/>
      <c r="D15" s="25"/>
      <c r="E15" s="25"/>
      <c r="F15" s="26">
        <f>SUM(F14:F14)</f>
        <v>0</v>
      </c>
      <c r="G15" s="50" t="s">
        <v>22</v>
      </c>
    </row>
    <row r="16" spans="1:20" s="4" customFormat="1" ht="20.25" customHeight="1" x14ac:dyDescent="0.25">
      <c r="A16" s="16"/>
      <c r="B16" s="24"/>
      <c r="C16" s="24"/>
      <c r="D16" s="24"/>
      <c r="E16" s="24"/>
      <c r="F16" s="27"/>
      <c r="G16" s="50"/>
    </row>
    <row r="17" spans="1:7" s="4" customFormat="1" ht="20.25" customHeight="1" x14ac:dyDescent="0.25">
      <c r="A17" s="16"/>
      <c r="B17" s="28" t="s">
        <v>8</v>
      </c>
      <c r="C17" s="28"/>
      <c r="D17" s="28"/>
      <c r="E17" s="28"/>
      <c r="F17" s="23">
        <v>0</v>
      </c>
      <c r="G17" s="50" t="s">
        <v>23</v>
      </c>
    </row>
    <row r="18" spans="1:7" s="30" customFormat="1" ht="20.25" customHeight="1" x14ac:dyDescent="0.25">
      <c r="A18" s="29"/>
      <c r="B18" s="28"/>
      <c r="C18" s="28"/>
      <c r="D18" s="28"/>
      <c r="E18" s="28"/>
      <c r="F18" s="22"/>
      <c r="G18" s="51"/>
    </row>
    <row r="19" spans="1:7" s="4" customFormat="1" ht="20.25" customHeight="1" x14ac:dyDescent="0.25">
      <c r="A19" s="32"/>
      <c r="B19" s="25" t="s">
        <v>13</v>
      </c>
      <c r="C19" s="25"/>
      <c r="D19" s="25"/>
      <c r="E19" s="25"/>
      <c r="F19" s="31">
        <f>F15-F17</f>
        <v>0</v>
      </c>
      <c r="G19" s="50" t="s">
        <v>26</v>
      </c>
    </row>
    <row r="20" spans="1:7" s="4" customFormat="1" ht="20.25" customHeight="1" x14ac:dyDescent="0.25">
      <c r="A20" s="32"/>
      <c r="B20" s="24" t="s">
        <v>16</v>
      </c>
      <c r="C20" s="24"/>
      <c r="D20" s="24"/>
      <c r="E20" s="24"/>
      <c r="F20" s="22">
        <f>IF(F10&lt;1,0,IF(F10&gt;12,F19*12,F19*12/F10))</f>
        <v>0</v>
      </c>
      <c r="G20" s="50" t="s">
        <v>27</v>
      </c>
    </row>
    <row r="21" spans="1:7" s="4" customFormat="1" ht="20.25" customHeight="1" x14ac:dyDescent="0.25">
      <c r="A21" s="16"/>
      <c r="B21" s="25"/>
      <c r="C21" s="25"/>
      <c r="D21" s="25"/>
      <c r="E21" s="25"/>
      <c r="F21" s="31"/>
      <c r="G21" s="50"/>
    </row>
    <row r="22" spans="1:7" s="4" customFormat="1" ht="20.25" customHeight="1" x14ac:dyDescent="0.25">
      <c r="A22" s="16"/>
      <c r="B22" s="33" t="s">
        <v>17</v>
      </c>
      <c r="C22" s="33"/>
      <c r="D22" s="33"/>
      <c r="E22" s="33"/>
      <c r="F22" s="31">
        <f>F35</f>
        <v>0</v>
      </c>
      <c r="G22" s="50"/>
    </row>
    <row r="23" spans="1:7" s="4" customFormat="1" ht="20.25" customHeight="1" x14ac:dyDescent="0.25">
      <c r="A23" s="32"/>
      <c r="B23" s="17" t="s">
        <v>18</v>
      </c>
      <c r="C23" s="17"/>
      <c r="D23" s="17"/>
      <c r="E23" s="17"/>
      <c r="F23" s="22">
        <f>F22/12*F10</f>
        <v>0</v>
      </c>
      <c r="G23" s="50"/>
    </row>
    <row r="24" spans="1:7" s="4" customFormat="1" ht="20.25" customHeight="1" x14ac:dyDescent="0.25">
      <c r="A24" s="32"/>
      <c r="B24" s="17" t="s">
        <v>5</v>
      </c>
      <c r="C24" s="17"/>
      <c r="D24" s="17"/>
      <c r="E24" s="17"/>
      <c r="F24" s="23">
        <v>0</v>
      </c>
      <c r="G24" s="50"/>
    </row>
    <row r="25" spans="1:7" s="4" customFormat="1" ht="20.25" customHeight="1" thickBot="1" x14ac:dyDescent="0.3">
      <c r="A25" s="16"/>
      <c r="B25" s="33" t="s">
        <v>19</v>
      </c>
      <c r="C25" s="33"/>
      <c r="D25" s="33"/>
      <c r="E25" s="33"/>
      <c r="F25" s="34">
        <f>F23-F24</f>
        <v>0</v>
      </c>
    </row>
    <row r="26" spans="1:7" s="4" customFormat="1" ht="20.25" customHeight="1" thickTop="1" x14ac:dyDescent="0.25">
      <c r="A26" s="16"/>
      <c r="B26" s="17"/>
      <c r="C26" s="18"/>
      <c r="D26" s="18"/>
      <c r="E26" s="18"/>
      <c r="F26" s="22"/>
    </row>
    <row r="27" spans="1:7" s="4" customFormat="1" ht="20.25" customHeight="1" x14ac:dyDescent="0.25">
      <c r="A27" s="19"/>
      <c r="B27" s="35"/>
      <c r="C27" s="35"/>
      <c r="D27" s="35"/>
      <c r="E27" s="35"/>
      <c r="F27" s="36"/>
    </row>
    <row r="28" spans="1:7" s="4" customFormat="1" ht="20.25" customHeight="1" x14ac:dyDescent="0.25">
      <c r="A28" s="19"/>
      <c r="B28" s="55" t="s">
        <v>29</v>
      </c>
      <c r="C28" s="55"/>
      <c r="D28" s="56" t="s">
        <v>11</v>
      </c>
      <c r="E28" s="57" t="s">
        <v>0</v>
      </c>
      <c r="F28" s="56" t="s">
        <v>12</v>
      </c>
    </row>
    <row r="29" spans="1:7" s="4" customFormat="1" ht="20.25" customHeight="1" x14ac:dyDescent="0.25">
      <c r="A29" s="19"/>
      <c r="B29" s="49" t="s">
        <v>9</v>
      </c>
      <c r="C29" s="49" t="s">
        <v>10</v>
      </c>
      <c r="D29" s="56"/>
      <c r="E29" s="57"/>
      <c r="F29" s="56"/>
    </row>
    <row r="30" spans="1:7" s="4" customFormat="1" ht="20.25" customHeight="1" x14ac:dyDescent="0.25">
      <c r="A30" s="19"/>
      <c r="B30" s="9">
        <v>0</v>
      </c>
      <c r="C30" s="9">
        <f>'Monthly Tax Calc'!C22*12</f>
        <v>3240000</v>
      </c>
      <c r="D30" s="37">
        <f>IF(F20&lt;=C30,F20,C30)</f>
        <v>0</v>
      </c>
      <c r="E30" s="43">
        <v>0</v>
      </c>
      <c r="F30" s="37">
        <f>D30*E30</f>
        <v>0</v>
      </c>
    </row>
    <row r="31" spans="1:7" s="4" customFormat="1" ht="20.25" customHeight="1" x14ac:dyDescent="0.25">
      <c r="A31" s="19"/>
      <c r="B31" s="10">
        <f>C30+0.01</f>
        <v>3240000.01</v>
      </c>
      <c r="C31" s="9">
        <f>'Monthly Tax Calc'!C23*12</f>
        <v>6240000</v>
      </c>
      <c r="D31" s="38">
        <f>IF(F$20&gt;=C31,C31-C30,IF(F$20-B31&gt;0,F$20-C30,0))</f>
        <v>0</v>
      </c>
      <c r="E31" s="44">
        <v>0.09</v>
      </c>
      <c r="F31" s="37">
        <f t="shared" ref="F31:F34" si="0">D31*E31</f>
        <v>0</v>
      </c>
    </row>
    <row r="32" spans="1:7" s="4" customFormat="1" ht="20.25" customHeight="1" x14ac:dyDescent="0.25">
      <c r="A32" s="19"/>
      <c r="B32" s="10">
        <f t="shared" ref="B32:B34" si="1">C31+0.01</f>
        <v>6240000.0099999998</v>
      </c>
      <c r="C32" s="9">
        <f>'Monthly Tax Calc'!C24*12</f>
        <v>9120000</v>
      </c>
      <c r="D32" s="38">
        <f t="shared" ref="D32:D33" si="2">IF(F$20&gt;=C32,C32-C31,IF(F$20-B32&gt;0,F$20-C31,0))</f>
        <v>0</v>
      </c>
      <c r="E32" s="44">
        <v>0.2</v>
      </c>
      <c r="F32" s="37">
        <f t="shared" si="0"/>
        <v>0</v>
      </c>
    </row>
    <row r="33" spans="1:6" s="4" customFormat="1" ht="20.25" customHeight="1" x14ac:dyDescent="0.25">
      <c r="A33" s="19"/>
      <c r="B33" s="10">
        <f t="shared" si="1"/>
        <v>9120000.0099999998</v>
      </c>
      <c r="C33" s="9">
        <f>'Monthly Tax Calc'!C25*12</f>
        <v>12000000</v>
      </c>
      <c r="D33" s="38">
        <f t="shared" si="2"/>
        <v>0</v>
      </c>
      <c r="E33" s="44">
        <v>0.25</v>
      </c>
      <c r="F33" s="37">
        <f t="shared" si="0"/>
        <v>0</v>
      </c>
    </row>
    <row r="34" spans="1:6" s="4" customFormat="1" ht="20.25" customHeight="1" x14ac:dyDescent="0.25">
      <c r="A34" s="19"/>
      <c r="B34" s="10">
        <f t="shared" si="1"/>
        <v>12000000.01</v>
      </c>
      <c r="C34" s="11" t="s">
        <v>2</v>
      </c>
      <c r="D34" s="38">
        <f>IF(F20&gt;=C34,C34-C33,IF(F20-B34&gt;0,F20-C33,0))</f>
        <v>0</v>
      </c>
      <c r="E34" s="44">
        <v>0.3</v>
      </c>
      <c r="F34" s="37">
        <f t="shared" si="0"/>
        <v>0</v>
      </c>
    </row>
    <row r="35" spans="1:6" s="4" customFormat="1" ht="20.25" customHeight="1" thickBot="1" x14ac:dyDescent="0.3">
      <c r="A35" s="19"/>
      <c r="B35" s="14"/>
      <c r="C35" s="14"/>
      <c r="D35" s="39">
        <f>SUM(D30:D34)</f>
        <v>0</v>
      </c>
      <c r="E35" s="40"/>
      <c r="F35" s="39">
        <f>SUM(F30:F34)</f>
        <v>0</v>
      </c>
    </row>
    <row r="36" spans="1:6" s="4" customFormat="1" ht="20.25" customHeight="1" x14ac:dyDescent="0.25">
      <c r="A36" s="19"/>
    </row>
    <row r="37" spans="1:6" s="4" customFormat="1" ht="20.25" customHeight="1" x14ac:dyDescent="0.25">
      <c r="A37" s="19"/>
    </row>
    <row r="38" spans="1:6" s="2" customFormat="1" ht="20.25" customHeight="1" x14ac:dyDescent="0.25">
      <c r="A38" s="12"/>
      <c r="B38" s="58" t="s">
        <v>28</v>
      </c>
      <c r="C38" s="59"/>
      <c r="D38" s="59"/>
      <c r="E38" s="59"/>
      <c r="F38" s="59"/>
    </row>
    <row r="39" spans="1:6" s="2" customFormat="1" ht="20.25" customHeight="1" x14ac:dyDescent="0.25">
      <c r="A39" s="12"/>
      <c r="B39" s="59"/>
      <c r="C39" s="59"/>
      <c r="D39" s="59"/>
      <c r="E39" s="59"/>
      <c r="F39" s="59"/>
    </row>
    <row r="40" spans="1:6" ht="20.25" customHeight="1" x14ac:dyDescent="0.2">
      <c r="B40" s="59"/>
      <c r="C40" s="59"/>
      <c r="D40" s="59"/>
      <c r="E40" s="59"/>
      <c r="F40" s="59"/>
    </row>
    <row r="41" spans="1:6" ht="20.25" customHeight="1" x14ac:dyDescent="0.2">
      <c r="B41" s="59"/>
      <c r="C41" s="59"/>
      <c r="D41" s="59"/>
      <c r="E41" s="59"/>
      <c r="F41" s="59"/>
    </row>
    <row r="42" spans="1:6" ht="20.25" customHeight="1" x14ac:dyDescent="0.2">
      <c r="B42" s="59"/>
      <c r="C42" s="59"/>
      <c r="D42" s="59"/>
      <c r="E42" s="59"/>
      <c r="F42" s="59"/>
    </row>
    <row r="43" spans="1:6" x14ac:dyDescent="0.2">
      <c r="B43" s="59"/>
      <c r="C43" s="59"/>
      <c r="D43" s="59"/>
      <c r="E43" s="59"/>
      <c r="F43" s="59"/>
    </row>
  </sheetData>
  <sheetProtection algorithmName="SHA-512" hashValue="yYLrMOiGKRIL7+Bj+2NZqDiO/Op6e1u8DCUsXpX7OV69z/Ae+zLztbXIrG2buYfrvRp+t0cKQglbTath4IrTCw==" saltValue="lcMR/HxHmLS6Wj2ALWB0bg==" spinCount="100000" sheet="1" objects="1" scenarios="1" selectLockedCells="1"/>
  <mergeCells count="5">
    <mergeCell ref="B28:C28"/>
    <mergeCell ref="D28:D29"/>
    <mergeCell ref="E28:E29"/>
    <mergeCell ref="F28:F29"/>
    <mergeCell ref="B38:F43"/>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337CD49-1643-442B-805F-61908BA9B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E57106-C276-4DD6-AA6A-3D3BD13F75DD}">
  <ds:schemaRefs>
    <ds:schemaRef ds:uri="http://schemas.microsoft.com/sharepoint/v3/contenttype/forms"/>
  </ds:schemaRefs>
</ds:datastoreItem>
</file>

<file path=customXml/itemProps3.xml><?xml version="1.0" encoding="utf-8"?>
<ds:datastoreItem xmlns:ds="http://schemas.openxmlformats.org/officeDocument/2006/customXml" ds:itemID="{BAA65C29-F126-44F4-A7DB-E0339530717E}">
  <ds:schemaRefs>
    <ds:schemaRef ds:uri="http://schemas.microsoft.com/office/2006/metadata/properties"/>
    <ds:schemaRef ds:uri="http://purl.org/dc/terms/"/>
    <ds:schemaRef ds:uri="http://schemas.microsoft.com/sharepoint/v3"/>
    <ds:schemaRef ds:uri="http://purl.org/dc/dcmitype/"/>
    <ds:schemaRef ds:uri="http://schemas.microsoft.com/office/2006/documentManagement/types"/>
    <ds:schemaRef ds:uri="http://schemas.openxmlformats.org/package/2006/metadata/core-properties"/>
    <ds:schemaRef ds:uri="http://purl.org/dc/elements/1.1/"/>
    <ds:schemaRef ds:uri="71037282-4172-42af-8e02-c41ee92b0631"/>
    <ds:schemaRef ds:uri="http://schemas.microsoft.com/office/infopath/2007/PartnerControls"/>
    <ds:schemaRef ds:uri="20291ebb-8fd5-4a4a-b5a6-ec5249e68ab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Siphiwe</cp:lastModifiedBy>
  <cp:lastPrinted>2014-12-19T13:18:01Z</cp:lastPrinted>
  <dcterms:created xsi:type="dcterms:W3CDTF">2011-10-12T07:08:14Z</dcterms:created>
  <dcterms:modified xsi:type="dcterms:W3CDTF">2020-09-25T13:10:31Z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